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SO XAY DUNG\HS SAT NHAP BINH PHUOC\Du toan sau sap nhap\Dieu chuyen DT T10-2025\Cong khai dieu chuyen\"/>
    </mc:Choice>
  </mc:AlternateContent>
  <bookViews>
    <workbookView xWindow="-105" yWindow="-105" windowWidth="23250" windowHeight="12570" tabRatio="900" activeTab="2"/>
  </bookViews>
  <sheets>
    <sheet name="PL01" sheetId="7" r:id="rId1"/>
    <sheet name="PL2" sheetId="8" r:id="rId2"/>
    <sheet name="PL3" sheetId="9" r:id="rId3"/>
  </sheets>
  <definedNames>
    <definedName name="_xlnm.Print_Area" localSheetId="0">'PL01'!$A$1:$F$32</definedName>
    <definedName name="_xlnm.Print_Titles" localSheetId="0">'PL01'!$6:$6</definedName>
    <definedName name="_xlnm.Print_Titles" localSheetId="1">'PL2'!$6:$6</definedName>
    <definedName name="_xlnm.Print_Titles" localSheetId="2">'PL3'!$6:$6</definedName>
  </definedNames>
  <calcPr calcId="152511"/>
  <customWorkbookViews>
    <customWorkbookView name="LeDinhToan - Personal View" guid="{9FDD35ED-3803-490C-8289-6EE2393A2B10}" mergeInterval="0" personalView="1" maximized="1" xWindow="-8" yWindow="-8" windowWidth="1456" windowHeight="876" activeSheetId="1"/>
    <customWorkbookView name="NguyenThiNgocHa - Personal View" guid="{694F0CE1-5B39-4487-AB96-45B4B6C2410C}" mergeInterval="0" personalView="1" maximized="1" xWindow="-11" yWindow="-11" windowWidth="1942" windowHeight="1042" activeSheetId="1"/>
    <customWorkbookView name="DoVanThuy - Personal View" guid="{B5C5AAFC-1266-4045-BFF4-30D387FCB588}" mergeInterval="0" personalView="1" maximized="1" xWindow="-8" yWindow="-8" windowWidth="1382" windowHeight="744" activeSheetId="1"/>
    <customWorkbookView name="NguyenThiLanThi - Personal View" guid="{03996804-75C1-49C2-90F0-5C0543F89034}" mergeInterval="0" personalView="1" maximized="1" windowWidth="1306" windowHeight="509" activeSheetId="1"/>
    <customWorkbookView name="nguyenvantien - Personal View" guid="{5F5D758B-94A1-48B4-87C8-DD7B7406391A}" mergeInterval="0" personalView="1" maximized="1" xWindow="-8" yWindow="-8" windowWidth="1382" windowHeight="744"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2" i="8" l="1"/>
  <c r="C12" i="8"/>
  <c r="F36" i="8" l="1"/>
  <c r="F12" i="8" s="1"/>
  <c r="D35" i="8"/>
  <c r="D34" i="8"/>
  <c r="D33" i="8"/>
  <c r="D30" i="8"/>
  <c r="D29" i="8"/>
  <c r="D28" i="8"/>
  <c r="D27" i="8"/>
  <c r="F33" i="9" l="1"/>
  <c r="F34" i="9"/>
  <c r="F35" i="9"/>
  <c r="F32" i="9"/>
  <c r="C18" i="9"/>
  <c r="E31" i="9"/>
  <c r="C31" i="9"/>
  <c r="I30" i="9"/>
  <c r="J32" i="9" s="1"/>
  <c r="J33" i="9" s="1"/>
  <c r="F30" i="9"/>
  <c r="F18" i="9" s="1"/>
  <c r="E18" i="9"/>
  <c r="D12" i="9"/>
  <c r="E12" i="9"/>
  <c r="C12" i="9"/>
  <c r="F17" i="9"/>
  <c r="C10" i="9" l="1"/>
  <c r="I32" i="9"/>
  <c r="I35" i="9"/>
  <c r="E10" i="9"/>
  <c r="I16" i="9"/>
  <c r="F31" i="9"/>
  <c r="D20" i="9" l="1"/>
  <c r="D21" i="9"/>
  <c r="D22" i="9"/>
  <c r="D23" i="9"/>
  <c r="D24" i="9"/>
  <c r="D25" i="9"/>
  <c r="D26" i="9"/>
  <c r="D27" i="9"/>
  <c r="D28" i="9"/>
  <c r="D29" i="9"/>
  <c r="D36" i="9"/>
  <c r="D31" i="9" s="1"/>
  <c r="I33" i="9" s="1"/>
  <c r="D19" i="9"/>
  <c r="E8" i="9"/>
  <c r="C8" i="9"/>
  <c r="F14" i="9"/>
  <c r="F13" i="9"/>
  <c r="F12" i="9" l="1"/>
  <c r="F10" i="9" s="1"/>
  <c r="D18" i="9"/>
  <c r="I14" i="9"/>
  <c r="F8" i="9" l="1"/>
  <c r="I18" i="9"/>
  <c r="D10" i="9"/>
  <c r="D8" i="9"/>
  <c r="D22" i="8"/>
  <c r="E9" i="8" l="1"/>
  <c r="E8" i="8" s="1"/>
  <c r="C9" i="8"/>
  <c r="C8" i="8" s="1"/>
  <c r="D25" i="8"/>
  <c r="D24" i="8"/>
  <c r="D23" i="8"/>
  <c r="D20" i="8"/>
  <c r="D18" i="8"/>
  <c r="D13" i="8"/>
  <c r="D14" i="8"/>
  <c r="D12" i="8" l="1"/>
  <c r="D9" i="8" s="1"/>
  <c r="D8" i="8" s="1"/>
  <c r="F9" i="8"/>
  <c r="F8" i="8" s="1"/>
  <c r="E28" i="7"/>
  <c r="D22" i="7"/>
  <c r="C22" i="7"/>
  <c r="E23" i="7"/>
  <c r="F23" i="7" s="1"/>
  <c r="F14" i="7"/>
  <c r="F15" i="7"/>
  <c r="F16" i="7"/>
  <c r="F18" i="7"/>
  <c r="F19" i="7"/>
  <c r="F20" i="7"/>
  <c r="F21" i="7"/>
  <c r="F24" i="7"/>
  <c r="F25" i="7"/>
  <c r="F26" i="7"/>
  <c r="F27" i="7"/>
  <c r="F29" i="7"/>
  <c r="F30" i="7"/>
  <c r="F31" i="7"/>
  <c r="F32" i="7"/>
  <c r="F13" i="7"/>
  <c r="C11" i="7"/>
  <c r="D12" i="7"/>
  <c r="E12" i="7"/>
  <c r="E11" i="7" s="1"/>
  <c r="D17" i="7"/>
  <c r="E17" i="7"/>
  <c r="C17" i="7"/>
  <c r="C12" i="7"/>
  <c r="F17" i="7" l="1"/>
  <c r="E22" i="7"/>
  <c r="F28" i="7"/>
  <c r="F22" i="7" s="1"/>
  <c r="D11" i="7"/>
  <c r="F12" i="7"/>
  <c r="F11" i="7" s="1"/>
  <c r="C10" i="7"/>
  <c r="D10" i="7" l="1"/>
  <c r="D8" i="7" s="1"/>
  <c r="E10" i="7"/>
  <c r="E8" i="7" s="1"/>
  <c r="F10" i="7"/>
  <c r="F8" i="7" s="1"/>
  <c r="C8" i="7" l="1"/>
</calcChain>
</file>

<file path=xl/sharedStrings.xml><?xml version="1.0" encoding="utf-8"?>
<sst xmlns="http://schemas.openxmlformats.org/spreadsheetml/2006/main" count="190" uniqueCount="102">
  <si>
    <t>Nội dung</t>
  </si>
  <si>
    <t>Điều chỉnh giảm</t>
  </si>
  <si>
    <t>Điều chỉnh tăng</t>
  </si>
  <si>
    <t>Dự toán sau điều chỉnh</t>
  </si>
  <si>
    <t>1</t>
  </si>
  <si>
    <t>STT</t>
  </si>
  <si>
    <t>DỰ TOÁN THU NS:</t>
  </si>
  <si>
    <t>DỰ TOÁN CHI NS:</t>
  </si>
  <si>
    <t>A</t>
  </si>
  <si>
    <t>B</t>
  </si>
  <si>
    <t>I</t>
  </si>
  <si>
    <t>II</t>
  </si>
  <si>
    <t>Chương 419</t>
  </si>
  <si>
    <t>Dự toán giao năm 2025</t>
  </si>
  <si>
    <t>+ Dự án Sửa chữa cầu Số 3 tại Km8+448 trên tuyến đường Suối Tre - Bình Lộc; cầu Số 1 tại Km23+884, cầu Số 2 tại Km28+850, cầu Suối Đục tại Km37+850 trên tuyển đường Xuân Bắc - Thanh Sơn</t>
  </si>
  <si>
    <t>+ Dự án Lắp đặt hộ lan hai bên trên tuyến ĐT.765B, huyện Cẩm Mỹ (đoạn từ Km18+130 đến Km18+830)</t>
  </si>
  <si>
    <t>+ Dự án Cải tạo 03 nút giao trên tuyến ĐT.769B, huyện Nhơn Trạch (tại các lý trình Km7+220, Km9+880 và Km11+580)</t>
  </si>
  <si>
    <t>+ Dự án Cải tạo 02 vị trí giao cắt tại Km18+802 và Km 19+564; xử lý thoát nước khu vực cống chui Cao tốc Thành phố Hồ Chí Minh - Long Thành - Dầu Giây trên tuyến ĐT.773, huyện Cẩm Mỹ</t>
  </si>
  <si>
    <t xml:space="preserve"> - Dự án Lắp đặt hộ lan hai bên trên tuyến ĐT.765B, huyện Cẩm Mỹ (đoạn từ Km18+130 đến Km18+830)</t>
  </si>
  <si>
    <t xml:space="preserve"> - Dự án Sửa chữa cầu Số 3 tại Km8+448 trên tuyến đường Suối Tre - Bình Lộc; cầu Số 1 tại Km23+884, cầu Số 2 tại Km28+850, cầu Suối Đục tại Km37+850 trên tuyến đường Xuân Bắc - Thanh Sơn</t>
  </si>
  <si>
    <t xml:space="preserve"> - Dự án Cải tạo 03 nút giao trên tuyến ĐT.769B, huyện Nhơn Trạch (tại các lý trình Km7+220, Km9+880 và Km11+580)</t>
  </si>
  <si>
    <t>PHỤ LỤC 1</t>
  </si>
  <si>
    <t>1.1</t>
  </si>
  <si>
    <t>1.2</t>
  </si>
  <si>
    <t xml:space="preserve"> Kinh phí thường xuyên không giao tự chủ (mã nguồn 12) Mã CTMTQG -10972</t>
  </si>
  <si>
    <t xml:space="preserve"> Kinh phí thường xuyên không giao tự chủ (mã nguồn 12) Mã CTMTQG -10959</t>
  </si>
  <si>
    <t>2.1</t>
  </si>
  <si>
    <t>2.2</t>
  </si>
  <si>
    <t>Cơ quan Sở Xây dựng (Mã QHNS: 1134760)</t>
  </si>
  <si>
    <t>Trung tâm Quy hoạch kiểm định xây dựng và bảo trì đường bộ ( Mã QHNS : 1159825)</t>
  </si>
  <si>
    <t>Đơn vị điều chuyển: Cơ quan Sở Xây dựng (Mã QHNS: 1134760)</t>
  </si>
  <si>
    <t>Đơn vị nhận điều chuyển: Trung tâm Quy hoạch kiểm định xây dựng và bảo trì đường bộ ( Mã QHNS : 1159825)</t>
  </si>
  <si>
    <t>Của đơn vị: Cơ quan Sở Xây dựng tỉnh Đồng Nai</t>
  </si>
  <si>
    <t>PHỤ LỤC 2</t>
  </si>
  <si>
    <t>Chi Quản lý Nhà nước (340-341)</t>
  </si>
  <si>
    <t>Chi Sự nghiệp giao thông: (280-292)</t>
  </si>
  <si>
    <t>Chi Quản lý Nhà nước: (340-341)</t>
  </si>
  <si>
    <t xml:space="preserve"> Kinh phí thường xuyên giao tự chủ (mã nguồn 13)</t>
  </si>
  <si>
    <t>Cơ quan Sở Xây dựng:</t>
  </si>
  <si>
    <t>+ Điều chỉnh tổng thể Quy hoạch chung đô thị mới Nhơn trạch, tỉnh Đồng Nai đến năm 2045</t>
  </si>
  <si>
    <t>+ Kinh phí tổ chức thi tuyển phương án kiến trúc khu trung tâm hành chính- chính trị tỉnh Đồng Nai tại phường An Bình thành phố Biên Hòa ( Nay là phường Trấn Biên)</t>
  </si>
  <si>
    <t>+ Kinh phí tổ chức ý tưởng quy hoạch cho toàn bộ khu vực chuyển đổi KCN Biên Hòa 1</t>
  </si>
  <si>
    <t>+ Kinh phí lập quy hoạch phân khu xây dựng tỷ lệ ½.000 Khu chức năng khu vực đỉnh núi chứa chan</t>
  </si>
  <si>
    <t>+ Kinh phí lập chương trình phát triển đô thị tỉnh Đồng Nai giai đoạn 2030</t>
  </si>
  <si>
    <t xml:space="preserve"> + Quy hoạch chi tiết xây dựng tỷ lệ 1/500 Khu đô thị chính trị hành chính tỉnh và Khu đô thị - thương mại - dịch vụ khu vực 1 và 2 tại Phường Trấn Biên</t>
  </si>
  <si>
    <t>+ Kinh phí đi nghiên cứu, học tập về công tác quy hoạch, phát triển đô thị, chỉnh trang đô thị, đầu tư nhà tái định cư, nhà ở xã hội, hạ tầng đô thị tại tỉnh Quảng Ninh</t>
  </si>
  <si>
    <t>+ Quy hoạch chung đô thị Long Thành đến năm 2045</t>
  </si>
  <si>
    <t>+ Quy hoạch chi tiết xây dựng tỷ lệ 1/500 Khu trung tâm thương mại, dịch vụ và dân cư tại xã Long Đức, huyện Long Thành (77,28 ha)</t>
  </si>
  <si>
    <t>+ Điều chỉnh tổng thể quy hoạch chi tiết xây dựng tỷ lệ 1/500 Khu dân cư, tái định cư tại xã Bình Sơn (khu I, diện tích 94,4987 ha)</t>
  </si>
  <si>
    <t>+ Điều chỉnh tổng thể quy hoạch chi tiết xây dựng tỷ lệ 1/500 Khu dân cư, tái định cư tại xã Bình Sơn (khu II, diện tích 91,235 ha)</t>
  </si>
  <si>
    <t>+ Điều chỉnh tổng thể quy hoạch chi tiết xây dựng tỷ lệ 1/500 Khu dân cư, tái định cư tại xã Bình Sơn (khu III, diện tích 97 ha)</t>
  </si>
  <si>
    <t>+ Quy hoạch phân khu Trung tâm logistics Tổng kho trung chuyển Miền đông (cấp đợt 2)</t>
  </si>
  <si>
    <t>Mã QHNS: 1134760</t>
  </si>
  <si>
    <t>PHỤ LỤC 3</t>
  </si>
  <si>
    <t>+ Mua sắm trang phục ngành (Thanh tra)</t>
  </si>
  <si>
    <t>+ KP phục vụ thu xử lý phạt vi phạm hành chính sau thanh tra</t>
  </si>
  <si>
    <t>+ KP trang phục thanh tra</t>
  </si>
  <si>
    <t>+ 'Thu thập số liệu để công bố giá VLXD, thiết bị công trình hàng tháng trên địa bàn tỉnh Đồng Nai</t>
  </si>
  <si>
    <t>+ Kinh phí Điều chỉnh chương trình phát triển nhà ở giai đoạn 2021-2030 trên địa bàn tỉnh Đồng Nai</t>
  </si>
  <si>
    <t>+ Kinh phí lập kế hoạch phát triển nhà ở 2026-2030  trên địa bàn tỉnh Đồng Nai</t>
  </si>
  <si>
    <t>+ Kinh phí thuê tư vấn lập định mức đơn giá trạm xử lý  nước sinh hoạt tại khu dân cư tái định cư Lộc An - Bình Sơn</t>
  </si>
  <si>
    <t>+ Kinh phí thuê tư vấn rà soát điều chỉnh định mức đơnn giá vận hành trạm xử lý  nước thải số 1, thành phố Biên Hoà</t>
  </si>
  <si>
    <t>+ Kinh phí thực hiện đề cương và dự toán chi phí Kế hoạch phát triển nhà ở trên địa bàn tỉnh Đồng Nai giai đoạn 2026-2030</t>
  </si>
  <si>
    <t xml:space="preserve"> - Kinh phí hoạt động thu phí lệ phí các loại</t>
  </si>
  <si>
    <t xml:space="preserve"> - Trích 75% phí SHLX (5 tháng 2023 và năm 2024) </t>
  </si>
  <si>
    <t>+ Kinh phí xét duyệt, khen thưởng danh hiệu lái xe an toàn, DN vận tải an toàn hàng năm</t>
  </si>
  <si>
    <t>+ Tăng cường bào đảm trật tự, an toàn giao thông trong hoạt động đưa rước học sinh bằng xe ô tô trên địa bàn tỉnh đầu năm học</t>
  </si>
  <si>
    <t>+ Trang bị máy in GPLX và thiết bị văn phòng giám sát trạm ĐK</t>
  </si>
  <si>
    <t>+ Trang bị kệ hồ sơ lưu trữ, hộp hồ sơ dự án</t>
  </si>
  <si>
    <t>+ Hỗ trợ chi hoạt động (Phòng Thanh tra)</t>
  </si>
  <si>
    <t>+ Chi phụ cấp kiêm nhiệm, chuyên trách, thành viên Ban.</t>
  </si>
  <si>
    <t>+ Chi làm đêm, làm thêm giờ, trực lễ, tết, hoặc khi có tình huống khẩn cấp về ATGT.</t>
  </si>
  <si>
    <t>+ Chi nhiên liệu, bảo hiểm, phí đăng kiểm, đường bộ, kiểm tra định kỳ, sửa chữa, thuê mướn phương tiện phục vụ công tác ATGT.</t>
  </si>
  <si>
    <t>+ Chi công tác tuyên truyền ATGT, phối hợp tuyên tryền và các công tác ATGT khác,…</t>
  </si>
  <si>
    <t>+ Sửa chữa hệ thống đèn tín hiệu chốp vàng trên địa bàn tỉnh</t>
  </si>
  <si>
    <t>+ Kinh phí thay thế hệ thống đèn chiếu sáng hiện hữu sang đèn led tiết kiệm điện trên các tuyến Quốc lộ, tỉnh Đồng Nai</t>
  </si>
  <si>
    <t xml:space="preserve"> - Dự án Sơn vạch kẻ đường trên các tuyến đường tỉnh</t>
  </si>
  <si>
    <t xml:space="preserve"> - Dự án Bổ sung hệ thống điện chiếu sáng trên tuyến ĐT.767, huyện Trảng Bom (đoạn từ Km6+416 đến Km7+350).</t>
  </si>
  <si>
    <t xml:space="preserve"> - Dự án: Sửa chữa tuyến ĐT.767B (đường Nhà máy nước Thiện Tân).</t>
  </si>
  <si>
    <t xml:space="preserve"> + Đánh giá an toàn 20 cầu</t>
  </si>
  <si>
    <t>Nguồn 12 . 340-341</t>
  </si>
  <si>
    <t>Điều chuyển DTSCTX</t>
  </si>
  <si>
    <t>Điều chuyển</t>
  </si>
  <si>
    <t xml:space="preserve">Bổ sung </t>
  </si>
  <si>
    <t>Nguồn 12- 280-292</t>
  </si>
  <si>
    <t>Đang thoả thuận KP hổ trợ cho các TT</t>
  </si>
  <si>
    <t>Điều chuyển SHLX</t>
  </si>
  <si>
    <t xml:space="preserve"> 12-10972 ĐN</t>
  </si>
  <si>
    <t>Bổ sung từ điều chuyển DA ĐT.767B</t>
  </si>
  <si>
    <t>Điều chuyển sang DA Sơn kẻ đg 250 triệu, ĐT 767: 90 triệu, đánh giá an toàn 20 cầu, 150 triệu,  DTSC TX : 3.110 triệu</t>
  </si>
  <si>
    <t>Điều chuyển DTSC</t>
  </si>
  <si>
    <t>Cơ quan Sở Xây dựng</t>
  </si>
  <si>
    <t xml:space="preserve">  Kinh phí thường xuyên không giao tự chủ (mã nguồn 12 - 280-292)</t>
  </si>
  <si>
    <t xml:space="preserve"> 1.2.2 Kinh phí thường xuyên không giao tự chủ (mã nguồn 12 280-292) Mã CTMTQG -10972</t>
  </si>
  <si>
    <t xml:space="preserve"> - Chi trả thuê sân sát hạch lái xe các khoá thi sát hạch cấp GPLX năm 2023 và 2024 của Sở GTVT củ trước sáp nhập</t>
  </si>
  <si>
    <t xml:space="preserve"> -  Kinh phí thuê xe đưa đón học sinh các trường tham gia thực hiện Kế hoạch số 126/KH-UBND ngày 03/4/2025 của Ủy ban nhân dân tỉnh về việc tổ chức đón tiếp, thăm và tặng quà các Đoàn, Khối tham gia nhiệm vụ diều binh, diễu hành trong Lễ kỹ niệm</t>
  </si>
  <si>
    <t>1.3</t>
  </si>
  <si>
    <t xml:space="preserve"> + Công tác DTSCTX  năm 2025 (đường bộ + đường thủy)</t>
  </si>
  <si>
    <t>DTSC dc bo sung</t>
  </si>
  <si>
    <t>Kinh phí thường xuyên không giao tự chủ (mã nguồn 12 - 340-341)</t>
  </si>
  <si>
    <t xml:space="preserve"> - Dự án Cải tạo 02 vị trí giao cắt tại Km18+802 và Km 19+564; xử lý thoát nước khu vực cống chui Cao tốc Thành phố Hồ Chí Minh - Long Thành - Dầu Giây trên tuyến ĐT.773, huyện Cẩm Mỹ</t>
  </si>
  <si>
    <t>(Kèm theo Quyết định số…............./QĐ-SoXD ngày …....../10 /2025 của Sở Xây dựng tỉnh Đồng Nai về việc Công bố công khai Quyết định số 451/QĐ-SoXD ngày 15/10/2025 của Sở Xây dựng tỉnh Đồng Nai về việc điều chỉnh dự toán chi ngân sách nhà nước năm 2025 cấp cho Cơ quan Sở Xây dựng Đồng Nai tại Quyết định số 132/QĐ-SoXD ngày 29/7/2025)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</si>
</sst>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2" x14ac:knownFonts="1">
    <font>
      <sz val="10"/>
      <name val="Arial"/>
    </font>
    <font>
      <sz val="12"/>
      <name val="Times New Roman"/>
      <family val="1"/>
    </font>
    <font>
      <sz val="10"/>
      <name val="Arial"/>
      <family val="2"/>
    </font>
    <font>
      <sz val="10"/>
      <name val="Arial"/>
      <family val="2"/>
    </font>
    <font>
      <b/>
      <sz val="11"/>
      <name val="Times New Roman"/>
      <family val="1"/>
      <charset val="163"/>
    </font>
    <font>
      <sz val="11"/>
      <name val="Times New Roman"/>
      <family val="1"/>
      <charset val="163"/>
    </font>
    <font>
      <i/>
      <sz val="11"/>
      <name val="Times New Roman"/>
      <family val="1"/>
      <charset val="163"/>
    </font>
    <font>
      <b/>
      <i/>
      <sz val="11"/>
      <name val="Times New Roman"/>
      <family val="1"/>
      <charset val="163"/>
    </font>
    <font>
      <b/>
      <sz val="11"/>
      <color theme="1"/>
      <name val="Times New Roman"/>
      <family val="1"/>
      <charset val="163"/>
    </font>
    <font>
      <sz val="11"/>
      <color theme="1"/>
      <name val="Times New Roman"/>
      <family val="1"/>
      <charset val="163"/>
    </font>
    <font>
      <sz val="11"/>
      <name val="Times New Roman"/>
      <family val="1"/>
    </font>
    <font>
      <b/>
      <sz val="11"/>
      <name val="Times New Roman"/>
      <family val="1"/>
    </font>
  </fonts>
  <fills count="3">
    <fill>
      <patternFill patternType="none"/>
    </fill>
    <fill>
      <patternFill patternType="gray125"/>
    </fill>
    <fill>
      <patternFill patternType="solid">
        <fgColor rgb="FFFFFF00"/>
        <bgColor indexed="64"/>
      </patternFill>
    </fill>
  </fills>
  <borders count="13">
    <border>
      <left/>
      <right/>
      <top/>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6">
    <xf numFmtId="0" fontId="0" fillId="0" borderId="0"/>
    <xf numFmtId="0" fontId="1" fillId="0" borderId="0"/>
    <xf numFmtId="43" fontId="2" fillId="0" borderId="0" applyFont="0" applyFill="0" applyBorder="0" applyAlignment="0" applyProtection="0"/>
    <xf numFmtId="0" fontId="2" fillId="0" borderId="0"/>
    <xf numFmtId="43" fontId="3" fillId="0" borderId="0" applyFont="0" applyFill="0" applyBorder="0" applyAlignment="0" applyProtection="0"/>
    <xf numFmtId="0" fontId="2" fillId="0" borderId="0"/>
  </cellStyleXfs>
  <cellXfs count="112">
    <xf numFmtId="0" fontId="0" fillId="0" borderId="0" xfId="0"/>
    <xf numFmtId="164" fontId="4" fillId="0" borderId="2" xfId="4" applyNumberFormat="1" applyFont="1" applyFill="1" applyBorder="1" applyAlignment="1">
      <alignment vertical="center" wrapText="1"/>
    </xf>
    <xf numFmtId="0" fontId="5" fillId="0" borderId="2" xfId="0" applyFont="1" applyFill="1" applyBorder="1" applyAlignment="1">
      <alignment wrapText="1"/>
    </xf>
    <xf numFmtId="0" fontId="9" fillId="0" borderId="2" xfId="0" quotePrefix="1" applyFont="1" applyFill="1" applyBorder="1" applyAlignment="1">
      <alignment horizontal="center" vertical="center" wrapText="1"/>
    </xf>
    <xf numFmtId="0" fontId="8" fillId="0" borderId="2" xfId="0" quotePrefix="1" applyFont="1" applyFill="1" applyBorder="1" applyAlignment="1">
      <alignment horizontal="center" vertical="center" wrapText="1"/>
    </xf>
    <xf numFmtId="164" fontId="4" fillId="0" borderId="2" xfId="4" applyNumberFormat="1" applyFont="1" applyFill="1" applyBorder="1" applyAlignment="1">
      <alignment wrapText="1"/>
    </xf>
    <xf numFmtId="164" fontId="5" fillId="0" borderId="2" xfId="4" applyNumberFormat="1" applyFont="1" applyFill="1" applyBorder="1" applyAlignment="1">
      <alignment wrapText="1"/>
    </xf>
    <xf numFmtId="164" fontId="5" fillId="0" borderId="0" xfId="4" applyNumberFormat="1" applyFont="1" applyFill="1" applyAlignment="1">
      <alignment wrapText="1"/>
    </xf>
    <xf numFmtId="0" fontId="5" fillId="0" borderId="0" xfId="1" applyFont="1" applyFill="1" applyAlignment="1">
      <alignment vertical="center" wrapText="1"/>
    </xf>
    <xf numFmtId="0" fontId="5" fillId="0" borderId="0" xfId="1" applyFont="1" applyFill="1"/>
    <xf numFmtId="49" fontId="7" fillId="0" borderId="0" xfId="1" applyNumberFormat="1" applyFont="1" applyFill="1" applyAlignment="1">
      <alignment horizontal="left" vertical="center"/>
    </xf>
    <xf numFmtId="49" fontId="7" fillId="0" borderId="0" xfId="1" applyNumberFormat="1" applyFont="1" applyFill="1" applyAlignment="1">
      <alignment vertical="center"/>
    </xf>
    <xf numFmtId="0" fontId="4" fillId="0" borderId="0" xfId="1" applyFont="1" applyFill="1" applyAlignment="1">
      <alignment vertical="center" wrapText="1"/>
    </xf>
    <xf numFmtId="49" fontId="4" fillId="0" borderId="2" xfId="1" applyNumberFormat="1" applyFont="1" applyFill="1" applyBorder="1" applyAlignment="1">
      <alignment horizontal="center" vertical="center" wrapText="1"/>
    </xf>
    <xf numFmtId="0" fontId="4" fillId="0" borderId="2" xfId="1" applyFont="1" applyFill="1" applyBorder="1" applyAlignment="1">
      <alignment horizontal="center" vertical="center" wrapText="1"/>
    </xf>
    <xf numFmtId="0" fontId="8" fillId="0" borderId="2" xfId="0" applyFont="1" applyFill="1" applyBorder="1" applyAlignment="1">
      <alignment horizontal="left" vertical="center" wrapText="1"/>
    </xf>
    <xf numFmtId="3" fontId="4" fillId="0" borderId="2" xfId="1" applyNumberFormat="1" applyFont="1" applyFill="1" applyBorder="1" applyAlignment="1">
      <alignment horizontal="right" vertical="center" wrapText="1"/>
    </xf>
    <xf numFmtId="0" fontId="4" fillId="0" borderId="2" xfId="1" applyFont="1" applyFill="1" applyBorder="1" applyAlignment="1">
      <alignment vertical="center" wrapText="1"/>
    </xf>
    <xf numFmtId="0" fontId="4" fillId="0" borderId="1" xfId="1" applyFont="1" applyFill="1" applyBorder="1" applyAlignment="1">
      <alignment vertical="center" wrapText="1"/>
    </xf>
    <xf numFmtId="49" fontId="4" fillId="0" borderId="2" xfId="1" applyNumberFormat="1" applyFont="1" applyFill="1" applyBorder="1" applyAlignment="1">
      <alignment horizontal="left" vertical="center" wrapText="1"/>
    </xf>
    <xf numFmtId="0" fontId="4" fillId="0" borderId="0" xfId="1" applyFont="1" applyFill="1" applyBorder="1" applyAlignment="1">
      <alignment vertical="center" wrapText="1"/>
    </xf>
    <xf numFmtId="0" fontId="4" fillId="0" borderId="5" xfId="0" applyFont="1" applyFill="1" applyBorder="1" applyAlignment="1">
      <alignment horizontal="left" vertical="center" wrapText="1"/>
    </xf>
    <xf numFmtId="49" fontId="4" fillId="0" borderId="6" xfId="0" applyNumberFormat="1" applyFont="1" applyFill="1" applyBorder="1" applyAlignment="1">
      <alignment horizontal="left" vertical="center" wrapText="1"/>
    </xf>
    <xf numFmtId="0" fontId="7" fillId="0" borderId="5" xfId="0" quotePrefix="1" applyFont="1" applyFill="1" applyBorder="1" applyAlignment="1">
      <alignment horizontal="left" vertical="center" wrapText="1"/>
    </xf>
    <xf numFmtId="3" fontId="4" fillId="0" borderId="0" xfId="1" applyNumberFormat="1" applyFont="1" applyFill="1" applyAlignment="1">
      <alignment vertical="center" wrapText="1"/>
    </xf>
    <xf numFmtId="0" fontId="4" fillId="0" borderId="2" xfId="0" quotePrefix="1" applyFont="1" applyFill="1" applyBorder="1" applyAlignment="1">
      <alignment horizontal="center" vertical="center" wrapText="1"/>
    </xf>
    <xf numFmtId="49" fontId="5" fillId="0" borderId="2" xfId="1" quotePrefix="1" applyNumberFormat="1" applyFont="1" applyFill="1" applyBorder="1" applyAlignment="1">
      <alignment horizontal="center" vertical="center" wrapText="1"/>
    </xf>
    <xf numFmtId="3" fontId="5" fillId="0" borderId="2" xfId="1" applyNumberFormat="1" applyFont="1" applyFill="1" applyBorder="1" applyAlignment="1">
      <alignment horizontal="right" vertical="center" wrapText="1"/>
    </xf>
    <xf numFmtId="0" fontId="5" fillId="0" borderId="0" xfId="1" applyFont="1" applyFill="1" applyAlignment="1">
      <alignment wrapText="1"/>
    </xf>
    <xf numFmtId="49" fontId="4" fillId="2" borderId="2" xfId="1" applyNumberFormat="1" applyFont="1" applyFill="1" applyBorder="1" applyAlignment="1">
      <alignment horizontal="center" vertical="center" wrapText="1"/>
    </xf>
    <xf numFmtId="164" fontId="7" fillId="2" borderId="9" xfId="0" applyNumberFormat="1" applyFont="1" applyFill="1" applyBorder="1" applyAlignment="1">
      <alignment vertical="center" wrapText="1"/>
    </xf>
    <xf numFmtId="164" fontId="7" fillId="2" borderId="4" xfId="0" applyNumberFormat="1" applyFont="1" applyFill="1" applyBorder="1" applyAlignment="1">
      <alignment vertical="center" wrapText="1"/>
    </xf>
    <xf numFmtId="0" fontId="5" fillId="0" borderId="2" xfId="0" applyFont="1" applyFill="1" applyBorder="1" applyAlignment="1">
      <alignment horizontal="center"/>
    </xf>
    <xf numFmtId="3" fontId="6" fillId="0" borderId="2" xfId="0" applyNumberFormat="1" applyFont="1" applyFill="1" applyBorder="1" applyAlignment="1">
      <alignment vertical="center"/>
    </xf>
    <xf numFmtId="3" fontId="6" fillId="0" borderId="2" xfId="0" applyNumberFormat="1" applyFont="1" applyFill="1" applyBorder="1" applyAlignment="1">
      <alignment horizontal="right" vertical="center" wrapText="1"/>
    </xf>
    <xf numFmtId="0" fontId="5" fillId="0" borderId="10" xfId="0" applyFont="1" applyFill="1" applyBorder="1" applyAlignment="1">
      <alignment vertical="center" wrapText="1"/>
    </xf>
    <xf numFmtId="164" fontId="7" fillId="0" borderId="4" xfId="0" applyNumberFormat="1" applyFont="1" applyFill="1" applyBorder="1" applyAlignment="1">
      <alignment vertical="center" wrapText="1"/>
    </xf>
    <xf numFmtId="9" fontId="4" fillId="0" borderId="0" xfId="0" applyNumberFormat="1" applyFont="1" applyFill="1"/>
    <xf numFmtId="3" fontId="5" fillId="0" borderId="0" xfId="1" applyNumberFormat="1" applyFont="1" applyFill="1" applyAlignment="1">
      <alignment wrapText="1"/>
    </xf>
    <xf numFmtId="164" fontId="5" fillId="0" borderId="10" xfId="0" applyNumberFormat="1" applyFont="1" applyFill="1" applyBorder="1" applyAlignment="1">
      <alignment horizontal="center" vertical="center" wrapText="1"/>
    </xf>
    <xf numFmtId="49" fontId="5" fillId="0" borderId="0" xfId="1" applyNumberFormat="1" applyFont="1" applyFill="1" applyAlignment="1">
      <alignment horizontal="center" wrapText="1"/>
    </xf>
    <xf numFmtId="49" fontId="5" fillId="0" borderId="0" xfId="1" applyNumberFormat="1" applyFont="1" applyFill="1" applyAlignment="1">
      <alignment wrapText="1"/>
    </xf>
    <xf numFmtId="3" fontId="5" fillId="0" borderId="0" xfId="1" applyNumberFormat="1" applyFont="1" applyFill="1" applyAlignment="1">
      <alignment vertical="center" wrapText="1"/>
    </xf>
    <xf numFmtId="3" fontId="5" fillId="0" borderId="0" xfId="1" applyNumberFormat="1" applyFont="1" applyFill="1"/>
    <xf numFmtId="49" fontId="4" fillId="0" borderId="12" xfId="1"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3" fontId="4" fillId="0" borderId="12" xfId="1"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3" fontId="4" fillId="0" borderId="2" xfId="1" applyNumberFormat="1" applyFont="1" applyFill="1" applyBorder="1" applyAlignment="1">
      <alignment vertical="center" wrapText="1"/>
    </xf>
    <xf numFmtId="3" fontId="4" fillId="0" borderId="0" xfId="1" applyNumberFormat="1" applyFont="1" applyFill="1" applyBorder="1" applyAlignment="1">
      <alignment vertical="center" wrapText="1"/>
    </xf>
    <xf numFmtId="0" fontId="7" fillId="0" borderId="2" xfId="0" quotePrefix="1" applyFont="1" applyFill="1" applyBorder="1" applyAlignment="1">
      <alignment horizontal="center" vertical="center" wrapText="1"/>
    </xf>
    <xf numFmtId="0" fontId="7" fillId="0" borderId="2" xfId="0" applyFont="1" applyFill="1" applyBorder="1" applyAlignment="1">
      <alignment horizontal="left" vertical="center" wrapText="1"/>
    </xf>
    <xf numFmtId="3" fontId="7" fillId="0" borderId="2" xfId="0" applyNumberFormat="1" applyFont="1" applyFill="1" applyBorder="1" applyAlignment="1">
      <alignment horizontal="right" vertical="center" wrapText="1"/>
    </xf>
    <xf numFmtId="164" fontId="6" fillId="0" borderId="0" xfId="0" applyNumberFormat="1" applyFont="1" applyFill="1" applyBorder="1" applyAlignment="1">
      <alignment horizontal="left" vertical="center" wrapText="1"/>
    </xf>
    <xf numFmtId="164" fontId="7" fillId="0" borderId="0" xfId="0" applyNumberFormat="1" applyFont="1" applyFill="1" applyBorder="1" applyAlignment="1">
      <alignment vertical="center" wrapText="1"/>
    </xf>
    <xf numFmtId="0" fontId="4" fillId="0" borderId="2" xfId="0" applyFont="1" applyFill="1" applyBorder="1" applyAlignment="1">
      <alignment vertical="center" wrapText="1"/>
    </xf>
    <xf numFmtId="3" fontId="4" fillId="0" borderId="2" xfId="0" applyNumberFormat="1" applyFont="1" applyFill="1" applyBorder="1" applyAlignment="1">
      <alignment horizontal="right" vertical="center" wrapText="1"/>
    </xf>
    <xf numFmtId="164" fontId="4" fillId="0" borderId="10" xfId="0" applyNumberFormat="1" applyFont="1" applyFill="1" applyBorder="1" applyAlignment="1">
      <alignment horizontal="center" vertical="center" wrapText="1"/>
    </xf>
    <xf numFmtId="16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3" fontId="5" fillId="0" borderId="2" xfId="0" applyNumberFormat="1" applyFont="1" applyFill="1" applyBorder="1" applyAlignment="1">
      <alignment horizontal="right" vertical="center" wrapText="1"/>
    </xf>
    <xf numFmtId="0" fontId="5" fillId="0" borderId="2" xfId="0" applyFont="1" applyFill="1" applyBorder="1" applyAlignment="1">
      <alignment horizontal="center" vertical="center" wrapText="1"/>
    </xf>
    <xf numFmtId="164" fontId="7" fillId="0" borderId="7" xfId="0" applyNumberFormat="1" applyFont="1" applyFill="1" applyBorder="1" applyAlignment="1">
      <alignment vertical="center" wrapText="1"/>
    </xf>
    <xf numFmtId="0" fontId="5" fillId="0" borderId="11" xfId="0" applyFont="1" applyFill="1" applyBorder="1" applyAlignment="1">
      <alignment vertical="center" wrapText="1"/>
    </xf>
    <xf numFmtId="164" fontId="6" fillId="0" borderId="2" xfId="0" applyNumberFormat="1" applyFont="1" applyFill="1" applyBorder="1" applyAlignment="1">
      <alignment vertical="center" wrapText="1"/>
    </xf>
    <xf numFmtId="3" fontId="7" fillId="0" borderId="2" xfId="0" applyNumberFormat="1" applyFont="1" applyFill="1" applyBorder="1" applyAlignment="1">
      <alignment vertical="center" wrapText="1"/>
    </xf>
    <xf numFmtId="3" fontId="4" fillId="0" borderId="10"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3" fontId="4" fillId="0" borderId="0" xfId="1" applyNumberFormat="1" applyFont="1" applyFill="1" applyAlignment="1">
      <alignment wrapText="1"/>
    </xf>
    <xf numFmtId="0" fontId="4" fillId="0" borderId="0" xfId="1" applyFont="1" applyFill="1" applyAlignment="1">
      <alignment wrapText="1"/>
    </xf>
    <xf numFmtId="3" fontId="5" fillId="0" borderId="2" xfId="0" applyNumberFormat="1" applyFont="1" applyFill="1" applyBorder="1" applyAlignment="1">
      <alignment vertical="center" wrapText="1"/>
    </xf>
    <xf numFmtId="3" fontId="5" fillId="0" borderId="2" xfId="1" applyNumberFormat="1" applyFont="1" applyFill="1" applyBorder="1" applyAlignment="1">
      <alignment wrapText="1"/>
    </xf>
    <xf numFmtId="3" fontId="5" fillId="0" borderId="2" xfId="0" applyNumberFormat="1" applyFont="1" applyFill="1" applyBorder="1" applyAlignment="1">
      <alignment horizontal="right" vertical="center"/>
    </xf>
    <xf numFmtId="3" fontId="5" fillId="0" borderId="2" xfId="0" applyNumberFormat="1" applyFont="1" applyFill="1" applyBorder="1" applyAlignment="1">
      <alignment vertical="center"/>
    </xf>
    <xf numFmtId="3" fontId="6" fillId="0" borderId="2" xfId="0" applyNumberFormat="1" applyFont="1" applyFill="1" applyBorder="1" applyAlignment="1">
      <alignment horizontal="right" vertical="center"/>
    </xf>
    <xf numFmtId="0" fontId="4" fillId="0" borderId="2" xfId="0" applyFont="1" applyFill="1" applyBorder="1" applyAlignment="1">
      <alignment wrapText="1"/>
    </xf>
    <xf numFmtId="3" fontId="4" fillId="0" borderId="2" xfId="0" applyNumberFormat="1" applyFont="1" applyFill="1" applyBorder="1" applyAlignment="1">
      <alignment horizontal="center" wrapText="1"/>
    </xf>
    <xf numFmtId="0" fontId="5" fillId="0" borderId="2" xfId="0" applyFont="1" applyFill="1" applyBorder="1"/>
    <xf numFmtId="164" fontId="7" fillId="0" borderId="8" xfId="0" applyNumberFormat="1" applyFont="1" applyFill="1" applyBorder="1" applyAlignment="1">
      <alignment vertical="center" wrapText="1"/>
    </xf>
    <xf numFmtId="164" fontId="5" fillId="0" borderId="10" xfId="0" applyNumberFormat="1" applyFont="1" applyFill="1" applyBorder="1" applyAlignment="1">
      <alignment horizontal="left" vertical="center" wrapText="1"/>
    </xf>
    <xf numFmtId="0" fontId="5" fillId="0" borderId="0" xfId="0" applyFont="1" applyFill="1" applyBorder="1"/>
    <xf numFmtId="0" fontId="10" fillId="0" borderId="2" xfId="0" applyFont="1" applyFill="1" applyBorder="1" applyAlignment="1">
      <alignment vertical="center" wrapText="1"/>
    </xf>
    <xf numFmtId="3" fontId="10" fillId="0" borderId="2" xfId="0" quotePrefix="1" applyNumberFormat="1" applyFont="1" applyFill="1" applyBorder="1" applyAlignment="1">
      <alignment vertical="center" wrapText="1"/>
    </xf>
    <xf numFmtId="164" fontId="10" fillId="0" borderId="2" xfId="0" applyNumberFormat="1" applyFont="1" applyFill="1" applyBorder="1" applyAlignment="1">
      <alignment vertical="center" wrapText="1"/>
    </xf>
    <xf numFmtId="3" fontId="10" fillId="0" borderId="2" xfId="0" applyNumberFormat="1" applyFont="1" applyFill="1" applyBorder="1" applyAlignment="1">
      <alignment vertical="center" wrapText="1"/>
    </xf>
    <xf numFmtId="49" fontId="10" fillId="0" borderId="2" xfId="0" quotePrefix="1" applyNumberFormat="1" applyFont="1" applyFill="1" applyBorder="1" applyAlignment="1">
      <alignment vertical="center" wrapText="1"/>
    </xf>
    <xf numFmtId="49" fontId="10" fillId="0" borderId="2" xfId="0" applyNumberFormat="1" applyFont="1" applyFill="1" applyBorder="1" applyAlignment="1">
      <alignment vertical="center" wrapText="1"/>
    </xf>
    <xf numFmtId="49" fontId="10" fillId="0" borderId="2" xfId="0" applyNumberFormat="1" applyFont="1" applyFill="1" applyBorder="1" applyAlignment="1">
      <alignment horizontal="left" vertical="center" wrapText="1"/>
    </xf>
    <xf numFmtId="0" fontId="10" fillId="0" borderId="2" xfId="0" quotePrefix="1" applyFont="1" applyFill="1" applyBorder="1" applyAlignment="1">
      <alignment horizontal="left" vertical="center" wrapText="1"/>
    </xf>
    <xf numFmtId="0" fontId="10" fillId="0" borderId="2" xfId="0" applyFont="1" applyFill="1" applyBorder="1" applyAlignment="1">
      <alignment wrapText="1"/>
    </xf>
    <xf numFmtId="0" fontId="10" fillId="0" borderId="5" xfId="0" quotePrefix="1" applyFont="1" applyFill="1" applyBorder="1" applyAlignment="1">
      <alignment wrapText="1"/>
    </xf>
    <xf numFmtId="3" fontId="10" fillId="0" borderId="4" xfId="0" applyNumberFormat="1" applyFont="1" applyFill="1" applyBorder="1" applyAlignment="1">
      <alignment horizontal="right" vertical="center" wrapText="1"/>
    </xf>
    <xf numFmtId="3" fontId="10" fillId="0" borderId="4" xfId="0" applyNumberFormat="1" applyFont="1" applyFill="1" applyBorder="1" applyAlignment="1">
      <alignment vertical="center"/>
    </xf>
    <xf numFmtId="3" fontId="11" fillId="0" borderId="2" xfId="1" applyNumberFormat="1" applyFont="1" applyFill="1" applyBorder="1" applyAlignment="1">
      <alignment horizontal="right" vertical="center" wrapText="1"/>
    </xf>
    <xf numFmtId="3" fontId="10" fillId="0" borderId="2" xfId="1" applyNumberFormat="1" applyFont="1" applyFill="1" applyBorder="1" applyAlignment="1">
      <alignment vertical="center" wrapText="1"/>
    </xf>
    <xf numFmtId="3" fontId="10" fillId="0" borderId="2" xfId="1" applyNumberFormat="1" applyFont="1" applyFill="1" applyBorder="1" applyAlignment="1">
      <alignment horizontal="right" vertical="center" wrapText="1"/>
    </xf>
    <xf numFmtId="0" fontId="11" fillId="2" borderId="2" xfId="0" quotePrefix="1" applyFont="1" applyFill="1" applyBorder="1" applyAlignment="1">
      <alignment horizontal="left" vertical="center" wrapText="1"/>
    </xf>
    <xf numFmtId="3" fontId="11" fillId="2" borderId="2" xfId="1" applyNumberFormat="1" applyFont="1" applyFill="1" applyBorder="1" applyAlignment="1">
      <alignment horizontal="right" vertical="center" wrapText="1"/>
    </xf>
    <xf numFmtId="3" fontId="10" fillId="0" borderId="2" xfId="0" applyNumberFormat="1" applyFont="1" applyFill="1" applyBorder="1" applyAlignment="1">
      <alignment vertical="center"/>
    </xf>
    <xf numFmtId="3" fontId="10" fillId="0" borderId="2" xfId="0" applyNumberFormat="1" applyFont="1" applyFill="1" applyBorder="1" applyAlignment="1">
      <alignment horizontal="right" vertical="center" wrapText="1"/>
    </xf>
    <xf numFmtId="0" fontId="10" fillId="0" borderId="2" xfId="0" quotePrefix="1" applyFont="1" applyFill="1" applyBorder="1" applyAlignment="1">
      <alignment wrapText="1"/>
    </xf>
    <xf numFmtId="3" fontId="10" fillId="0" borderId="2" xfId="0" applyNumberFormat="1" applyFont="1" applyFill="1" applyBorder="1" applyAlignment="1">
      <alignment horizontal="left" vertical="center" wrapText="1"/>
    </xf>
    <xf numFmtId="0" fontId="5" fillId="0" borderId="2" xfId="0" quotePrefix="1" applyFont="1" applyFill="1" applyBorder="1" applyAlignment="1">
      <alignment horizontal="center" vertical="center" wrapText="1"/>
    </xf>
    <xf numFmtId="3" fontId="7" fillId="0" borderId="2" xfId="0" applyNumberFormat="1" applyFont="1" applyFill="1" applyBorder="1"/>
    <xf numFmtId="0" fontId="5" fillId="0" borderId="2" xfId="1" applyFont="1" applyFill="1" applyBorder="1" applyAlignment="1">
      <alignment wrapText="1"/>
    </xf>
    <xf numFmtId="3" fontId="4" fillId="0" borderId="2" xfId="1" applyNumberFormat="1" applyFont="1" applyFill="1" applyBorder="1" applyAlignment="1">
      <alignment horizontal="center" vertical="center" wrapText="1"/>
    </xf>
    <xf numFmtId="49" fontId="5" fillId="0" borderId="2" xfId="1" applyNumberFormat="1" applyFont="1" applyFill="1" applyBorder="1" applyAlignment="1">
      <alignment horizontal="center" wrapText="1"/>
    </xf>
    <xf numFmtId="3" fontId="4" fillId="0" borderId="2" xfId="1" applyNumberFormat="1" applyFont="1" applyFill="1" applyBorder="1" applyAlignment="1">
      <alignment wrapText="1"/>
    </xf>
    <xf numFmtId="3" fontId="6" fillId="0" borderId="3" xfId="1" applyNumberFormat="1" applyFont="1" applyFill="1" applyBorder="1" applyAlignment="1">
      <alignment horizontal="right" vertical="center" wrapText="1"/>
    </xf>
    <xf numFmtId="49" fontId="6" fillId="0" borderId="0" xfId="1" applyNumberFormat="1" applyFont="1" applyFill="1" applyAlignment="1">
      <alignment horizontal="center" vertical="center" wrapText="1"/>
    </xf>
    <xf numFmtId="49" fontId="4" fillId="0" borderId="0" xfId="1" applyNumberFormat="1" applyFont="1" applyFill="1" applyAlignment="1">
      <alignment horizontal="center" vertical="center" wrapText="1"/>
    </xf>
    <xf numFmtId="0" fontId="4" fillId="0" borderId="0" xfId="1" applyFont="1" applyFill="1" applyAlignment="1">
      <alignment horizontal="center" vertical="center" wrapText="1"/>
    </xf>
  </cellXfs>
  <cellStyles count="6">
    <cellStyle name="Comma" xfId="4" builtinId="3"/>
    <cellStyle name="Comma 2 2" xfId="2"/>
    <cellStyle name="Normal" xfId="0" builtinId="0"/>
    <cellStyle name="Normal - Style1 3" xfId="3"/>
    <cellStyle name="Normal 2" xfId="5"/>
    <cellStyle name="Normal_Giao DT 2012.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view="pageBreakPreview" zoomScale="96" zoomScaleNormal="110" zoomScaleSheetLayoutView="96" workbookViewId="0">
      <selection activeCell="A2" sqref="A2:F2"/>
    </sheetView>
  </sheetViews>
  <sheetFormatPr defaultColWidth="9.140625" defaultRowHeight="15" x14ac:dyDescent="0.25"/>
  <cols>
    <col min="1" max="1" width="6.140625" style="40" customWidth="1"/>
    <col min="2" max="2" width="41.5703125" style="41" customWidth="1"/>
    <col min="3" max="3" width="14.140625" style="38" customWidth="1"/>
    <col min="4" max="4" width="14.5703125" style="7" customWidth="1"/>
    <col min="5" max="5" width="14.42578125" style="28" customWidth="1"/>
    <col min="6" max="6" width="13.85546875" style="28" customWidth="1"/>
    <col min="7" max="16384" width="9.140625" style="28"/>
  </cols>
  <sheetData>
    <row r="1" spans="1:23" s="8" customFormat="1" ht="18.75" customHeight="1" x14ac:dyDescent="0.2">
      <c r="A1" s="110" t="s">
        <v>21</v>
      </c>
      <c r="B1" s="110"/>
      <c r="C1" s="110"/>
      <c r="D1" s="110"/>
      <c r="E1" s="110"/>
      <c r="F1" s="110"/>
    </row>
    <row r="2" spans="1:23" s="9" customFormat="1" ht="55.5" customHeight="1" x14ac:dyDescent="0.25">
      <c r="A2" s="109" t="s">
        <v>101</v>
      </c>
      <c r="B2" s="109"/>
      <c r="C2" s="109"/>
      <c r="D2" s="109"/>
      <c r="E2" s="109"/>
      <c r="F2" s="109"/>
    </row>
    <row r="3" spans="1:23" s="8" customFormat="1" ht="23.45" customHeight="1" x14ac:dyDescent="0.2">
      <c r="A3" s="111" t="s">
        <v>30</v>
      </c>
      <c r="B3" s="111"/>
      <c r="C3" s="111"/>
      <c r="D3" s="111"/>
      <c r="E3" s="111"/>
      <c r="F3" s="111"/>
    </row>
    <row r="4" spans="1:23" s="8" customFormat="1" ht="31.5" customHeight="1" x14ac:dyDescent="0.2">
      <c r="A4" s="111" t="s">
        <v>31</v>
      </c>
      <c r="B4" s="111"/>
      <c r="C4" s="111"/>
      <c r="D4" s="111"/>
      <c r="E4" s="111"/>
      <c r="F4" s="111"/>
    </row>
    <row r="5" spans="1:23" s="12" customFormat="1" ht="23.25" customHeight="1" x14ac:dyDescent="0.2">
      <c r="A5" s="10" t="s">
        <v>12</v>
      </c>
      <c r="B5" s="11"/>
      <c r="C5" s="108"/>
      <c r="D5" s="108"/>
      <c r="E5" s="108"/>
      <c r="F5" s="108"/>
    </row>
    <row r="6" spans="1:23" s="8" customFormat="1" ht="54" customHeight="1" x14ac:dyDescent="0.2">
      <c r="A6" s="13" t="s">
        <v>5</v>
      </c>
      <c r="B6" s="13" t="s">
        <v>0</v>
      </c>
      <c r="C6" s="14" t="s">
        <v>13</v>
      </c>
      <c r="D6" s="14" t="s">
        <v>1</v>
      </c>
      <c r="E6" s="14" t="s">
        <v>2</v>
      </c>
      <c r="F6" s="14" t="s">
        <v>3</v>
      </c>
    </row>
    <row r="7" spans="1:23" s="18" customFormat="1" ht="22.5" customHeight="1" x14ac:dyDescent="0.2">
      <c r="A7" s="13" t="s">
        <v>8</v>
      </c>
      <c r="B7" s="15" t="s">
        <v>6</v>
      </c>
      <c r="C7" s="16"/>
      <c r="D7" s="1"/>
      <c r="E7" s="17"/>
      <c r="F7" s="17"/>
      <c r="G7" s="12"/>
      <c r="H7" s="12"/>
      <c r="I7" s="12"/>
      <c r="J7" s="12"/>
      <c r="K7" s="12"/>
      <c r="L7" s="12"/>
      <c r="M7" s="12"/>
      <c r="N7" s="12"/>
      <c r="O7" s="12"/>
      <c r="P7" s="12"/>
      <c r="Q7" s="12"/>
      <c r="R7" s="12"/>
      <c r="S7" s="12"/>
      <c r="T7" s="12"/>
      <c r="U7" s="12"/>
      <c r="V7" s="12"/>
      <c r="W7" s="12"/>
    </row>
    <row r="8" spans="1:23" s="18" customFormat="1" ht="21" customHeight="1" x14ac:dyDescent="0.2">
      <c r="A8" s="13" t="s">
        <v>9</v>
      </c>
      <c r="B8" s="19" t="s">
        <v>7</v>
      </c>
      <c r="C8" s="16">
        <f>C9+C10</f>
        <v>8850000000</v>
      </c>
      <c r="D8" s="16">
        <f t="shared" ref="D8:F8" si="0">D9+D10</f>
        <v>8850000000</v>
      </c>
      <c r="E8" s="16">
        <f t="shared" si="0"/>
        <v>0</v>
      </c>
      <c r="F8" s="16">
        <f t="shared" si="0"/>
        <v>0</v>
      </c>
      <c r="G8" s="12"/>
      <c r="H8" s="12"/>
      <c r="I8" s="12"/>
      <c r="J8" s="12"/>
      <c r="K8" s="12"/>
      <c r="L8" s="12"/>
      <c r="M8" s="12"/>
      <c r="N8" s="12"/>
      <c r="O8" s="12"/>
      <c r="P8" s="12"/>
      <c r="Q8" s="12"/>
      <c r="R8" s="12"/>
      <c r="S8" s="12"/>
      <c r="T8" s="12"/>
      <c r="U8" s="12"/>
      <c r="V8" s="12"/>
      <c r="W8" s="12"/>
    </row>
    <row r="9" spans="1:23" s="20" customFormat="1" ht="23.25" customHeight="1" x14ac:dyDescent="0.2">
      <c r="A9" s="13" t="s">
        <v>10</v>
      </c>
      <c r="B9" s="19" t="s">
        <v>34</v>
      </c>
      <c r="C9" s="16">
        <v>0</v>
      </c>
      <c r="D9" s="16">
        <v>0</v>
      </c>
      <c r="E9" s="16">
        <v>0</v>
      </c>
      <c r="F9" s="16">
        <v>0</v>
      </c>
      <c r="G9" s="12"/>
      <c r="H9" s="12"/>
      <c r="I9" s="12"/>
      <c r="J9" s="12"/>
      <c r="K9" s="12"/>
      <c r="L9" s="12"/>
      <c r="M9" s="12"/>
      <c r="N9" s="12"/>
      <c r="O9" s="12"/>
      <c r="P9" s="12"/>
      <c r="Q9" s="12"/>
      <c r="R9" s="12"/>
      <c r="S9" s="12"/>
      <c r="T9" s="12"/>
      <c r="U9" s="12"/>
      <c r="V9" s="12"/>
      <c r="W9" s="12"/>
    </row>
    <row r="10" spans="1:23" s="12" customFormat="1" ht="26.25" customHeight="1" x14ac:dyDescent="0.2">
      <c r="A10" s="25" t="s">
        <v>11</v>
      </c>
      <c r="B10" s="47" t="s">
        <v>35</v>
      </c>
      <c r="C10" s="16">
        <f>C11</f>
        <v>8850000000</v>
      </c>
      <c r="D10" s="16">
        <f t="shared" ref="D10:F10" si="1">D11</f>
        <v>8850000000</v>
      </c>
      <c r="E10" s="16">
        <f t="shared" si="1"/>
        <v>0</v>
      </c>
      <c r="F10" s="16">
        <f t="shared" si="1"/>
        <v>0</v>
      </c>
    </row>
    <row r="11" spans="1:23" s="12" customFormat="1" ht="26.25" customHeight="1" x14ac:dyDescent="0.2">
      <c r="A11" s="25">
        <v>1</v>
      </c>
      <c r="B11" s="19" t="s">
        <v>28</v>
      </c>
      <c r="C11" s="16">
        <f>C12+C17</f>
        <v>8850000000</v>
      </c>
      <c r="D11" s="16">
        <f t="shared" ref="D11:F11" si="2">D12+D17</f>
        <v>8850000000</v>
      </c>
      <c r="E11" s="16">
        <f t="shared" si="2"/>
        <v>0</v>
      </c>
      <c r="F11" s="16">
        <f t="shared" si="2"/>
        <v>0</v>
      </c>
    </row>
    <row r="12" spans="1:23" s="12" customFormat="1" ht="38.25" customHeight="1" x14ac:dyDescent="0.2">
      <c r="A12" s="102" t="s">
        <v>22</v>
      </c>
      <c r="B12" s="65" t="s">
        <v>24</v>
      </c>
      <c r="C12" s="16">
        <f>SUM(C13:C16)</f>
        <v>3450000000</v>
      </c>
      <c r="D12" s="16">
        <f t="shared" ref="D12:F12" si="3">SUM(D13:D16)</f>
        <v>3450000000</v>
      </c>
      <c r="E12" s="16">
        <f t="shared" si="3"/>
        <v>0</v>
      </c>
      <c r="F12" s="16">
        <f t="shared" si="3"/>
        <v>0</v>
      </c>
    </row>
    <row r="13" spans="1:23" ht="75" x14ac:dyDescent="0.25">
      <c r="A13" s="26"/>
      <c r="B13" s="2" t="s">
        <v>14</v>
      </c>
      <c r="C13" s="27">
        <v>2200000000</v>
      </c>
      <c r="D13" s="27">
        <v>2200000000</v>
      </c>
      <c r="E13" s="27"/>
      <c r="F13" s="27">
        <f>C13-D13+E13</f>
        <v>0</v>
      </c>
    </row>
    <row r="14" spans="1:23" ht="45" x14ac:dyDescent="0.25">
      <c r="A14" s="26"/>
      <c r="B14" s="2" t="s">
        <v>15</v>
      </c>
      <c r="C14" s="27">
        <v>350000000</v>
      </c>
      <c r="D14" s="27">
        <v>350000000</v>
      </c>
      <c r="E14" s="27"/>
      <c r="F14" s="27">
        <f t="shared" ref="F14:F32" si="4">C14-D14+E14</f>
        <v>0</v>
      </c>
    </row>
    <row r="15" spans="1:23" ht="45" x14ac:dyDescent="0.25">
      <c r="A15" s="26"/>
      <c r="B15" s="2" t="s">
        <v>16</v>
      </c>
      <c r="C15" s="27">
        <v>450000000</v>
      </c>
      <c r="D15" s="27">
        <v>450000000</v>
      </c>
      <c r="E15" s="27"/>
      <c r="F15" s="27">
        <f t="shared" si="4"/>
        <v>0</v>
      </c>
    </row>
    <row r="16" spans="1:23" ht="75" x14ac:dyDescent="0.25">
      <c r="A16" s="26"/>
      <c r="B16" s="2" t="s">
        <v>17</v>
      </c>
      <c r="C16" s="27">
        <v>450000000</v>
      </c>
      <c r="D16" s="27">
        <v>450000000</v>
      </c>
      <c r="E16" s="27"/>
      <c r="F16" s="27">
        <f t="shared" si="4"/>
        <v>0</v>
      </c>
    </row>
    <row r="17" spans="1:6" s="8" customFormat="1" ht="29.25" x14ac:dyDescent="0.25">
      <c r="A17" s="26" t="s">
        <v>23</v>
      </c>
      <c r="B17" s="75" t="s">
        <v>25</v>
      </c>
      <c r="C17" s="103">
        <f>SUM(C18:C21)</f>
        <v>5400000000</v>
      </c>
      <c r="D17" s="103">
        <f t="shared" ref="D17:E17" si="5">SUM(D18:D21)</f>
        <v>5400000000</v>
      </c>
      <c r="E17" s="103">
        <f t="shared" si="5"/>
        <v>0</v>
      </c>
      <c r="F17" s="27">
        <f t="shared" si="4"/>
        <v>0</v>
      </c>
    </row>
    <row r="18" spans="1:6" ht="53.25" customHeight="1" x14ac:dyDescent="0.25">
      <c r="A18" s="26"/>
      <c r="B18" s="2" t="s">
        <v>18</v>
      </c>
      <c r="C18" s="27">
        <v>900000000</v>
      </c>
      <c r="D18" s="27">
        <v>900000000</v>
      </c>
      <c r="E18" s="27"/>
      <c r="F18" s="27">
        <f t="shared" si="4"/>
        <v>0</v>
      </c>
    </row>
    <row r="19" spans="1:6" ht="75" x14ac:dyDescent="0.25">
      <c r="A19" s="26"/>
      <c r="B19" s="2" t="s">
        <v>19</v>
      </c>
      <c r="C19" s="27">
        <v>3600000000</v>
      </c>
      <c r="D19" s="27">
        <v>3600000000</v>
      </c>
      <c r="E19" s="27"/>
      <c r="F19" s="27">
        <f t="shared" si="4"/>
        <v>0</v>
      </c>
    </row>
    <row r="20" spans="1:6" s="69" customFormat="1" ht="45" x14ac:dyDescent="0.25">
      <c r="A20" s="3"/>
      <c r="B20" s="2" t="s">
        <v>20</v>
      </c>
      <c r="C20" s="27">
        <v>450000000</v>
      </c>
      <c r="D20" s="27">
        <v>450000000</v>
      </c>
      <c r="E20" s="104"/>
      <c r="F20" s="27">
        <f t="shared" si="4"/>
        <v>0</v>
      </c>
    </row>
    <row r="21" spans="1:6" s="69" customFormat="1" ht="77.25" customHeight="1" x14ac:dyDescent="0.25">
      <c r="A21" s="3"/>
      <c r="B21" s="2" t="s">
        <v>100</v>
      </c>
      <c r="C21" s="27">
        <v>450000000</v>
      </c>
      <c r="D21" s="27">
        <v>450000000</v>
      </c>
      <c r="E21" s="104"/>
      <c r="F21" s="27">
        <f t="shared" si="4"/>
        <v>0</v>
      </c>
    </row>
    <row r="22" spans="1:6" s="69" customFormat="1" ht="51" customHeight="1" x14ac:dyDescent="0.2">
      <c r="A22" s="4">
        <v>2</v>
      </c>
      <c r="B22" s="47" t="s">
        <v>29</v>
      </c>
      <c r="C22" s="105">
        <f>C23+C28</f>
        <v>0</v>
      </c>
      <c r="D22" s="105">
        <f t="shared" ref="D22:F22" si="6">D23+D28</f>
        <v>0</v>
      </c>
      <c r="E22" s="105">
        <f t="shared" si="6"/>
        <v>8850000000</v>
      </c>
      <c r="F22" s="105">
        <f t="shared" si="6"/>
        <v>8850000000</v>
      </c>
    </row>
    <row r="23" spans="1:6" ht="35.25" customHeight="1" x14ac:dyDescent="0.25">
      <c r="A23" s="106" t="s">
        <v>26</v>
      </c>
      <c r="B23" s="65" t="s">
        <v>24</v>
      </c>
      <c r="C23" s="107"/>
      <c r="D23" s="5"/>
      <c r="E23" s="16">
        <f>SUM(E24:E27)</f>
        <v>3450000000</v>
      </c>
      <c r="F23" s="16">
        <f t="shared" si="4"/>
        <v>3450000000</v>
      </c>
    </row>
    <row r="24" spans="1:6" ht="75" x14ac:dyDescent="0.25">
      <c r="A24" s="106"/>
      <c r="B24" s="2" t="s">
        <v>14</v>
      </c>
      <c r="C24" s="71"/>
      <c r="D24" s="6"/>
      <c r="E24" s="27">
        <v>2200000000</v>
      </c>
      <c r="F24" s="27">
        <f t="shared" si="4"/>
        <v>2200000000</v>
      </c>
    </row>
    <row r="25" spans="1:6" ht="45" x14ac:dyDescent="0.25">
      <c r="A25" s="106"/>
      <c r="B25" s="2" t="s">
        <v>15</v>
      </c>
      <c r="C25" s="71"/>
      <c r="D25" s="6"/>
      <c r="E25" s="27">
        <v>350000000</v>
      </c>
      <c r="F25" s="27">
        <f t="shared" si="4"/>
        <v>350000000</v>
      </c>
    </row>
    <row r="26" spans="1:6" ht="45" x14ac:dyDescent="0.25">
      <c r="A26" s="106"/>
      <c r="B26" s="2" t="s">
        <v>16</v>
      </c>
      <c r="C26" s="71"/>
      <c r="D26" s="6"/>
      <c r="E26" s="27">
        <v>450000000</v>
      </c>
      <c r="F26" s="27">
        <f t="shared" si="4"/>
        <v>450000000</v>
      </c>
    </row>
    <row r="27" spans="1:6" ht="75" x14ac:dyDescent="0.25">
      <c r="A27" s="106"/>
      <c r="B27" s="2" t="s">
        <v>17</v>
      </c>
      <c r="C27" s="71"/>
      <c r="D27" s="6"/>
      <c r="E27" s="27">
        <v>450000000</v>
      </c>
      <c r="F27" s="27">
        <f t="shared" si="4"/>
        <v>450000000</v>
      </c>
    </row>
    <row r="28" spans="1:6" ht="35.25" customHeight="1" x14ac:dyDescent="0.25">
      <c r="A28" s="106" t="s">
        <v>27</v>
      </c>
      <c r="B28" s="75" t="s">
        <v>25</v>
      </c>
      <c r="C28" s="71"/>
      <c r="D28" s="6"/>
      <c r="E28" s="16">
        <f>SUM(E29:E32)</f>
        <v>5400000000</v>
      </c>
      <c r="F28" s="16">
        <f t="shared" si="4"/>
        <v>5400000000</v>
      </c>
    </row>
    <row r="29" spans="1:6" ht="45" x14ac:dyDescent="0.25">
      <c r="A29" s="106"/>
      <c r="B29" s="2" t="s">
        <v>18</v>
      </c>
      <c r="C29" s="71"/>
      <c r="D29" s="6"/>
      <c r="E29" s="27">
        <v>900000000</v>
      </c>
      <c r="F29" s="27">
        <f t="shared" si="4"/>
        <v>900000000</v>
      </c>
    </row>
    <row r="30" spans="1:6" ht="76.5" customHeight="1" x14ac:dyDescent="0.25">
      <c r="A30" s="106"/>
      <c r="B30" s="2" t="s">
        <v>19</v>
      </c>
      <c r="C30" s="71"/>
      <c r="D30" s="6"/>
      <c r="E30" s="27">
        <v>3600000000</v>
      </c>
      <c r="F30" s="27">
        <f t="shared" si="4"/>
        <v>3600000000</v>
      </c>
    </row>
    <row r="31" spans="1:6" ht="48" customHeight="1" x14ac:dyDescent="0.25">
      <c r="A31" s="106"/>
      <c r="B31" s="2" t="s">
        <v>20</v>
      </c>
      <c r="C31" s="71"/>
      <c r="D31" s="6"/>
      <c r="E31" s="27">
        <v>450000000</v>
      </c>
      <c r="F31" s="27">
        <f t="shared" si="4"/>
        <v>450000000</v>
      </c>
    </row>
    <row r="32" spans="1:6" ht="77.25" customHeight="1" x14ac:dyDescent="0.25">
      <c r="A32" s="106"/>
      <c r="B32" s="2" t="s">
        <v>100</v>
      </c>
      <c r="C32" s="71"/>
      <c r="D32" s="6"/>
      <c r="E32" s="27">
        <v>450000000</v>
      </c>
      <c r="F32" s="27">
        <f t="shared" si="4"/>
        <v>450000000</v>
      </c>
    </row>
  </sheetData>
  <mergeCells count="5">
    <mergeCell ref="C5:F5"/>
    <mergeCell ref="A2:F2"/>
    <mergeCell ref="A1:F1"/>
    <mergeCell ref="A3:F3"/>
    <mergeCell ref="A4:F4"/>
  </mergeCells>
  <pageMargins left="0.24" right="0.2" top="0.21" bottom="0.34" header="0.2" footer="0.2"/>
  <pageSetup paperSize="9" scale="95" orientation="portrait" verticalDpi="300" r:id="rId1"/>
  <headerFooter scaleWithDoc="0"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workbookViewId="0">
      <selection activeCell="A2" sqref="A2:F2"/>
    </sheetView>
  </sheetViews>
  <sheetFormatPr defaultColWidth="9.140625" defaultRowHeight="15" x14ac:dyDescent="0.25"/>
  <cols>
    <col min="1" max="1" width="5.5703125" style="40" customWidth="1"/>
    <col min="2" max="2" width="37.5703125" style="41" customWidth="1"/>
    <col min="3" max="3" width="15.140625" style="38" customWidth="1"/>
    <col min="4" max="4" width="14.42578125" style="7" customWidth="1"/>
    <col min="5" max="5" width="13.28515625" style="28" customWidth="1"/>
    <col min="6" max="6" width="14" style="28" customWidth="1"/>
    <col min="7" max="16384" width="9.140625" style="28"/>
  </cols>
  <sheetData>
    <row r="1" spans="1:21" s="8" customFormat="1" ht="18.75" customHeight="1" x14ac:dyDescent="0.2">
      <c r="A1" s="110" t="s">
        <v>33</v>
      </c>
      <c r="B1" s="110"/>
      <c r="C1" s="110"/>
      <c r="D1" s="110"/>
      <c r="E1" s="110"/>
      <c r="F1" s="110"/>
    </row>
    <row r="2" spans="1:21" s="9" customFormat="1" ht="62.25" customHeight="1" x14ac:dyDescent="0.25">
      <c r="A2" s="109" t="s">
        <v>101</v>
      </c>
      <c r="B2" s="109"/>
      <c r="C2" s="109"/>
      <c r="D2" s="109"/>
      <c r="E2" s="109"/>
      <c r="F2" s="109"/>
    </row>
    <row r="3" spans="1:21" s="8" customFormat="1" ht="23.45" customHeight="1" x14ac:dyDescent="0.2">
      <c r="A3" s="111" t="s">
        <v>32</v>
      </c>
      <c r="B3" s="111"/>
      <c r="C3" s="111"/>
      <c r="D3" s="111"/>
      <c r="E3" s="111"/>
      <c r="F3" s="111"/>
    </row>
    <row r="4" spans="1:21" s="8" customFormat="1" ht="23.45" customHeight="1" x14ac:dyDescent="0.2">
      <c r="A4" s="111" t="s">
        <v>52</v>
      </c>
      <c r="B4" s="111"/>
      <c r="C4" s="111"/>
      <c r="D4" s="111"/>
      <c r="E4" s="111"/>
      <c r="F4" s="111"/>
    </row>
    <row r="5" spans="1:21" s="12" customFormat="1" ht="26.25" customHeight="1" x14ac:dyDescent="0.2">
      <c r="A5" s="10" t="s">
        <v>12</v>
      </c>
      <c r="B5" s="11"/>
      <c r="C5" s="108"/>
      <c r="D5" s="108"/>
      <c r="E5" s="108"/>
      <c r="F5" s="108"/>
    </row>
    <row r="6" spans="1:21" s="8" customFormat="1" ht="54" customHeight="1" x14ac:dyDescent="0.2">
      <c r="A6" s="13" t="s">
        <v>5</v>
      </c>
      <c r="B6" s="13" t="s">
        <v>0</v>
      </c>
      <c r="C6" s="14" t="s">
        <v>13</v>
      </c>
      <c r="D6" s="14" t="s">
        <v>1</v>
      </c>
      <c r="E6" s="14" t="s">
        <v>2</v>
      </c>
      <c r="F6" s="14" t="s">
        <v>3</v>
      </c>
    </row>
    <row r="7" spans="1:21" s="18" customFormat="1" ht="22.5" customHeight="1" x14ac:dyDescent="0.2">
      <c r="A7" s="13" t="s">
        <v>8</v>
      </c>
      <c r="B7" s="15" t="s">
        <v>6</v>
      </c>
      <c r="C7" s="16"/>
      <c r="D7" s="1"/>
      <c r="E7" s="17"/>
      <c r="F7" s="17"/>
      <c r="G7" s="12"/>
      <c r="H7" s="12"/>
      <c r="I7" s="12"/>
      <c r="J7" s="12"/>
      <c r="K7" s="12"/>
      <c r="L7" s="12"/>
      <c r="M7" s="12"/>
      <c r="N7" s="12"/>
      <c r="O7" s="12"/>
      <c r="P7" s="12"/>
      <c r="Q7" s="12"/>
      <c r="R7" s="12"/>
      <c r="S7" s="12"/>
      <c r="T7" s="12"/>
      <c r="U7" s="12"/>
    </row>
    <row r="8" spans="1:21" s="18" customFormat="1" ht="21" customHeight="1" x14ac:dyDescent="0.2">
      <c r="A8" s="13" t="s">
        <v>9</v>
      </c>
      <c r="B8" s="19" t="s">
        <v>7</v>
      </c>
      <c r="C8" s="16">
        <f>C9</f>
        <v>32885000000</v>
      </c>
      <c r="D8" s="16">
        <f t="shared" ref="D8:F8" si="0">D9</f>
        <v>15895563000</v>
      </c>
      <c r="E8" s="16">
        <f t="shared" si="0"/>
        <v>15895563000</v>
      </c>
      <c r="F8" s="16">
        <f t="shared" si="0"/>
        <v>32885000000</v>
      </c>
      <c r="G8" s="12"/>
      <c r="H8" s="12"/>
      <c r="I8" s="12"/>
      <c r="J8" s="12"/>
      <c r="K8" s="12"/>
      <c r="L8" s="12"/>
      <c r="M8" s="12"/>
      <c r="N8" s="12"/>
      <c r="O8" s="12"/>
      <c r="P8" s="12"/>
      <c r="Q8" s="12"/>
      <c r="R8" s="12"/>
      <c r="S8" s="12"/>
      <c r="T8" s="12"/>
      <c r="U8" s="12"/>
    </row>
    <row r="9" spans="1:21" s="20" customFormat="1" ht="23.25" customHeight="1" x14ac:dyDescent="0.2">
      <c r="A9" s="13" t="s">
        <v>10</v>
      </c>
      <c r="B9" s="19" t="s">
        <v>36</v>
      </c>
      <c r="C9" s="16">
        <f>C12</f>
        <v>32885000000</v>
      </c>
      <c r="D9" s="16">
        <f t="shared" ref="D9:F9" si="1">D12</f>
        <v>15895563000</v>
      </c>
      <c r="E9" s="16">
        <f t="shared" si="1"/>
        <v>15895563000</v>
      </c>
      <c r="F9" s="16">
        <f t="shared" si="1"/>
        <v>32885000000</v>
      </c>
      <c r="G9" s="12"/>
      <c r="H9" s="12"/>
      <c r="I9" s="12"/>
      <c r="J9" s="12"/>
      <c r="K9" s="12"/>
      <c r="L9" s="12"/>
      <c r="M9" s="12"/>
      <c r="N9" s="12"/>
      <c r="O9" s="12"/>
      <c r="P9" s="12"/>
      <c r="Q9" s="12"/>
      <c r="R9" s="12"/>
      <c r="S9" s="12"/>
      <c r="T9" s="12"/>
      <c r="U9" s="12"/>
    </row>
    <row r="10" spans="1:21" s="20" customFormat="1" ht="23.25" customHeight="1" x14ac:dyDescent="0.2">
      <c r="A10" s="13" t="s">
        <v>4</v>
      </c>
      <c r="B10" s="21" t="s">
        <v>38</v>
      </c>
      <c r="C10" s="16"/>
      <c r="D10" s="16"/>
      <c r="E10" s="16"/>
      <c r="F10" s="16"/>
      <c r="G10" s="12"/>
      <c r="H10" s="12"/>
      <c r="I10" s="12"/>
      <c r="J10" s="12"/>
      <c r="K10" s="12"/>
      <c r="L10" s="12"/>
      <c r="M10" s="12"/>
      <c r="N10" s="12"/>
      <c r="O10" s="12"/>
      <c r="P10" s="12"/>
      <c r="Q10" s="12"/>
      <c r="R10" s="12"/>
      <c r="S10" s="12"/>
      <c r="T10" s="12"/>
      <c r="U10" s="12"/>
    </row>
    <row r="11" spans="1:21" s="20" customFormat="1" ht="32.25" customHeight="1" x14ac:dyDescent="0.2">
      <c r="A11" s="13" t="s">
        <v>22</v>
      </c>
      <c r="B11" s="22" t="s">
        <v>37</v>
      </c>
      <c r="C11" s="16">
        <v>0</v>
      </c>
      <c r="D11" s="16"/>
      <c r="E11" s="16"/>
      <c r="F11" s="16"/>
      <c r="G11" s="12"/>
      <c r="H11" s="12"/>
      <c r="I11" s="12"/>
      <c r="J11" s="12"/>
      <c r="K11" s="12"/>
      <c r="L11" s="12"/>
      <c r="M11" s="12"/>
      <c r="N11" s="12"/>
      <c r="O11" s="12"/>
      <c r="P11" s="12"/>
      <c r="Q11" s="12"/>
      <c r="R11" s="12"/>
      <c r="S11" s="12"/>
      <c r="T11" s="12"/>
      <c r="U11" s="12"/>
    </row>
    <row r="12" spans="1:21" s="20" customFormat="1" ht="44.25" customHeight="1" x14ac:dyDescent="0.2">
      <c r="A12" s="13" t="s">
        <v>23</v>
      </c>
      <c r="B12" s="23" t="s">
        <v>99</v>
      </c>
      <c r="C12" s="16">
        <f>SUM(C13:C36)</f>
        <v>32885000000</v>
      </c>
      <c r="D12" s="16">
        <f>SUM(D13:D36)</f>
        <v>15895563000</v>
      </c>
      <c r="E12" s="16">
        <f>SUM(E13:E36)</f>
        <v>15895563000</v>
      </c>
      <c r="F12" s="16">
        <f>SUM(F13:F36)</f>
        <v>32885000000</v>
      </c>
      <c r="G12" s="12"/>
      <c r="H12" s="12"/>
      <c r="I12" s="12"/>
      <c r="J12" s="12"/>
      <c r="K12" s="12"/>
      <c r="L12" s="12"/>
      <c r="M12" s="12"/>
      <c r="N12" s="12"/>
      <c r="O12" s="12"/>
      <c r="P12" s="12"/>
      <c r="Q12" s="12"/>
      <c r="R12" s="12"/>
      <c r="S12" s="12"/>
      <c r="T12" s="12"/>
      <c r="U12" s="12"/>
    </row>
    <row r="13" spans="1:21" s="20" customFormat="1" ht="49.5" customHeight="1" x14ac:dyDescent="0.25">
      <c r="A13" s="25"/>
      <c r="B13" s="90" t="s">
        <v>39</v>
      </c>
      <c r="C13" s="91">
        <v>1306000000</v>
      </c>
      <c r="D13" s="92">
        <f>C13</f>
        <v>1306000000</v>
      </c>
      <c r="E13" s="93"/>
      <c r="F13" s="93"/>
      <c r="G13" s="12"/>
      <c r="H13" s="12"/>
      <c r="I13" s="12"/>
      <c r="J13" s="12"/>
      <c r="K13" s="12"/>
      <c r="L13" s="12"/>
      <c r="M13" s="12"/>
      <c r="N13" s="12"/>
      <c r="O13" s="12"/>
      <c r="P13" s="12"/>
      <c r="Q13" s="12"/>
      <c r="R13" s="12"/>
      <c r="S13" s="12"/>
      <c r="T13" s="12"/>
      <c r="U13" s="12"/>
    </row>
    <row r="14" spans="1:21" s="20" customFormat="1" ht="48.75" customHeight="1" x14ac:dyDescent="0.25">
      <c r="A14" s="25"/>
      <c r="B14" s="90" t="s">
        <v>51</v>
      </c>
      <c r="C14" s="91">
        <v>1500000000</v>
      </c>
      <c r="D14" s="92">
        <f>C14</f>
        <v>1500000000</v>
      </c>
      <c r="E14" s="93"/>
      <c r="F14" s="92"/>
      <c r="G14" s="12"/>
      <c r="H14" s="12"/>
      <c r="I14" s="12"/>
      <c r="J14" s="12"/>
      <c r="K14" s="12"/>
      <c r="L14" s="12"/>
      <c r="M14" s="12"/>
      <c r="N14" s="12"/>
      <c r="O14" s="12"/>
      <c r="P14" s="12"/>
      <c r="Q14" s="12"/>
      <c r="R14" s="12"/>
      <c r="S14" s="12"/>
      <c r="T14" s="12"/>
      <c r="U14" s="12"/>
    </row>
    <row r="15" spans="1:21" s="20" customFormat="1" ht="74.25" customHeight="1" x14ac:dyDescent="0.25">
      <c r="A15" s="13"/>
      <c r="B15" s="90" t="s">
        <v>40</v>
      </c>
      <c r="C15" s="91">
        <v>2683000000</v>
      </c>
      <c r="D15" s="92"/>
      <c r="E15" s="94">
        <v>434938000</v>
      </c>
      <c r="F15" s="92">
        <v>3117938000</v>
      </c>
      <c r="G15" s="12"/>
      <c r="H15" s="12"/>
      <c r="I15" s="12"/>
      <c r="J15" s="12"/>
      <c r="K15" s="12"/>
      <c r="L15" s="12"/>
      <c r="M15" s="12"/>
      <c r="N15" s="12"/>
      <c r="O15" s="12"/>
      <c r="P15" s="12"/>
      <c r="Q15" s="12"/>
      <c r="R15" s="12"/>
      <c r="S15" s="12"/>
      <c r="T15" s="12"/>
      <c r="U15" s="12"/>
    </row>
    <row r="16" spans="1:21" s="20" customFormat="1" ht="48.75" customHeight="1" x14ac:dyDescent="0.25">
      <c r="A16" s="13"/>
      <c r="B16" s="90" t="s">
        <v>41</v>
      </c>
      <c r="C16" s="91">
        <v>2668000000</v>
      </c>
      <c r="D16" s="92">
        <v>215175000</v>
      </c>
      <c r="E16" s="93"/>
      <c r="F16" s="92">
        <v>2452825000</v>
      </c>
      <c r="G16" s="12"/>
      <c r="H16" s="12"/>
      <c r="I16" s="12"/>
      <c r="J16" s="12"/>
      <c r="K16" s="12"/>
      <c r="L16" s="12"/>
      <c r="M16" s="12"/>
      <c r="N16" s="12"/>
      <c r="O16" s="12"/>
      <c r="P16" s="12"/>
      <c r="Q16" s="12"/>
      <c r="R16" s="12"/>
      <c r="S16" s="12"/>
      <c r="T16" s="12"/>
      <c r="U16" s="12"/>
    </row>
    <row r="17" spans="1:21" s="20" customFormat="1" ht="46.5" customHeight="1" x14ac:dyDescent="0.25">
      <c r="A17" s="13"/>
      <c r="B17" s="90" t="s">
        <v>42</v>
      </c>
      <c r="C17" s="91">
        <v>1800000000</v>
      </c>
      <c r="D17" s="92"/>
      <c r="E17" s="94">
        <v>892172000</v>
      </c>
      <c r="F17" s="92">
        <v>2692172000</v>
      </c>
      <c r="G17" s="12"/>
      <c r="H17" s="12"/>
      <c r="I17" s="12"/>
      <c r="J17" s="12"/>
      <c r="K17" s="12"/>
      <c r="L17" s="12"/>
      <c r="M17" s="12"/>
      <c r="N17" s="12"/>
      <c r="O17" s="12"/>
      <c r="P17" s="12"/>
      <c r="Q17" s="12"/>
      <c r="R17" s="12"/>
      <c r="S17" s="12"/>
      <c r="T17" s="12"/>
      <c r="U17" s="12"/>
    </row>
    <row r="18" spans="1:21" s="12" customFormat="1" ht="36" customHeight="1" x14ac:dyDescent="0.25">
      <c r="A18" s="25"/>
      <c r="B18" s="90" t="s">
        <v>43</v>
      </c>
      <c r="C18" s="91">
        <v>871000000</v>
      </c>
      <c r="D18" s="92">
        <f>C18</f>
        <v>871000000</v>
      </c>
      <c r="E18" s="93"/>
      <c r="F18" s="92">
        <v>0</v>
      </c>
    </row>
    <row r="19" spans="1:21" s="12" customFormat="1" ht="64.5" customHeight="1" x14ac:dyDescent="0.25">
      <c r="A19" s="25"/>
      <c r="B19" s="90" t="s">
        <v>44</v>
      </c>
      <c r="C19" s="91">
        <v>0</v>
      </c>
      <c r="D19" s="92"/>
      <c r="E19" s="92">
        <v>5135550000</v>
      </c>
      <c r="F19" s="92">
        <v>5135550000</v>
      </c>
    </row>
    <row r="20" spans="1:21" ht="60" x14ac:dyDescent="0.25">
      <c r="A20" s="26"/>
      <c r="B20" s="90" t="s">
        <v>45</v>
      </c>
      <c r="C20" s="91">
        <v>203000000</v>
      </c>
      <c r="D20" s="92">
        <f>C20-F20</f>
        <v>69950000</v>
      </c>
      <c r="E20" s="95"/>
      <c r="F20" s="92">
        <v>133050000</v>
      </c>
    </row>
    <row r="21" spans="1:21" ht="37.5" customHeight="1" x14ac:dyDescent="0.25">
      <c r="A21" s="26"/>
      <c r="B21" s="90" t="s">
        <v>46</v>
      </c>
      <c r="C21" s="91">
        <v>8735000000</v>
      </c>
      <c r="D21" s="92"/>
      <c r="E21" s="95">
        <v>5268903000</v>
      </c>
      <c r="F21" s="92">
        <v>14003903000</v>
      </c>
    </row>
    <row r="22" spans="1:21" ht="59.25" customHeight="1" x14ac:dyDescent="0.25">
      <c r="A22" s="26"/>
      <c r="B22" s="90" t="s">
        <v>47</v>
      </c>
      <c r="C22" s="91">
        <v>1872000000</v>
      </c>
      <c r="D22" s="92">
        <f>C22-F22</f>
        <v>746438000</v>
      </c>
      <c r="E22" s="95"/>
      <c r="F22" s="92">
        <v>1125562000</v>
      </c>
    </row>
    <row r="23" spans="1:21" s="8" customFormat="1" ht="60.75" customHeight="1" x14ac:dyDescent="0.25">
      <c r="A23" s="26"/>
      <c r="B23" s="90" t="s">
        <v>48</v>
      </c>
      <c r="C23" s="91">
        <v>2346000000</v>
      </c>
      <c r="D23" s="92">
        <f>C23</f>
        <v>2346000000</v>
      </c>
      <c r="E23" s="95"/>
      <c r="F23" s="95"/>
    </row>
    <row r="24" spans="1:21" ht="60" x14ac:dyDescent="0.25">
      <c r="A24" s="26"/>
      <c r="B24" s="90" t="s">
        <v>49</v>
      </c>
      <c r="C24" s="91">
        <v>2289000000</v>
      </c>
      <c r="D24" s="92">
        <f>C24</f>
        <v>2289000000</v>
      </c>
      <c r="E24" s="95"/>
      <c r="F24" s="95"/>
    </row>
    <row r="25" spans="1:21" ht="60" x14ac:dyDescent="0.25">
      <c r="A25" s="26"/>
      <c r="B25" s="90" t="s">
        <v>50</v>
      </c>
      <c r="C25" s="91">
        <v>2388000000</v>
      </c>
      <c r="D25" s="92">
        <f>C25</f>
        <v>2388000000</v>
      </c>
      <c r="E25" s="95"/>
      <c r="F25" s="95"/>
    </row>
    <row r="26" spans="1:21" s="20" customFormat="1" ht="13.5" hidden="1" customHeight="1" x14ac:dyDescent="0.2">
      <c r="A26" s="29"/>
      <c r="B26" s="96"/>
      <c r="C26" s="97"/>
      <c r="D26" s="97"/>
      <c r="E26" s="97"/>
      <c r="F26" s="97"/>
      <c r="G26" s="30" t="s">
        <v>80</v>
      </c>
      <c r="H26" s="31" t="s">
        <v>80</v>
      </c>
      <c r="I26" s="12"/>
      <c r="J26" s="12"/>
      <c r="K26" s="12"/>
      <c r="L26" s="12"/>
      <c r="M26" s="12"/>
      <c r="N26" s="12"/>
      <c r="O26" s="12"/>
      <c r="P26" s="12"/>
      <c r="Q26" s="12"/>
      <c r="R26" s="12"/>
      <c r="S26" s="12"/>
      <c r="T26" s="12"/>
      <c r="U26" s="12"/>
    </row>
    <row r="27" spans="1:21" s="20" customFormat="1" ht="38.25" customHeight="1" x14ac:dyDescent="0.25">
      <c r="A27" s="32"/>
      <c r="B27" s="98" t="s">
        <v>54</v>
      </c>
      <c r="C27" s="99">
        <v>324000000</v>
      </c>
      <c r="D27" s="98">
        <f>C27-F27</f>
        <v>274000000</v>
      </c>
      <c r="E27" s="93"/>
      <c r="F27" s="98">
        <v>50000000</v>
      </c>
      <c r="G27" s="24"/>
      <c r="H27" s="12"/>
      <c r="I27" s="12"/>
      <c r="J27" s="12"/>
      <c r="K27" s="12"/>
      <c r="L27" s="12"/>
      <c r="M27" s="12"/>
      <c r="N27" s="12"/>
      <c r="O27" s="12"/>
      <c r="P27" s="12"/>
      <c r="Q27" s="12"/>
      <c r="R27" s="12"/>
      <c r="S27" s="12"/>
      <c r="T27" s="12"/>
      <c r="U27" s="12"/>
    </row>
    <row r="28" spans="1:21" s="20" customFormat="1" ht="37.5" customHeight="1" x14ac:dyDescent="0.25">
      <c r="A28" s="32"/>
      <c r="B28" s="100" t="s">
        <v>55</v>
      </c>
      <c r="C28" s="99">
        <v>261000000</v>
      </c>
      <c r="D28" s="98">
        <f t="shared" ref="D28:D35" si="2">C28-F28</f>
        <v>251000000</v>
      </c>
      <c r="E28" s="93"/>
      <c r="F28" s="98">
        <v>10000000</v>
      </c>
      <c r="G28" s="24"/>
      <c r="H28" s="12"/>
      <c r="I28" s="12"/>
      <c r="J28" s="12"/>
      <c r="K28" s="12"/>
      <c r="L28" s="12"/>
      <c r="M28" s="12"/>
      <c r="N28" s="12"/>
      <c r="O28" s="12"/>
      <c r="P28" s="12"/>
      <c r="Q28" s="12"/>
      <c r="R28" s="12"/>
      <c r="S28" s="12"/>
      <c r="T28" s="12"/>
      <c r="U28" s="12"/>
    </row>
    <row r="29" spans="1:21" s="20" customFormat="1" ht="39.6" customHeight="1" x14ac:dyDescent="0.25">
      <c r="A29" s="32"/>
      <c r="B29" s="101" t="s">
        <v>56</v>
      </c>
      <c r="C29" s="99">
        <v>27000000</v>
      </c>
      <c r="D29" s="98">
        <f t="shared" si="2"/>
        <v>27000000</v>
      </c>
      <c r="E29" s="94"/>
      <c r="F29" s="98">
        <v>0</v>
      </c>
      <c r="G29" s="24"/>
      <c r="H29" s="12"/>
      <c r="I29" s="12"/>
      <c r="J29" s="12"/>
      <c r="K29" s="12"/>
      <c r="L29" s="12"/>
      <c r="M29" s="12"/>
      <c r="N29" s="12"/>
      <c r="O29" s="12"/>
      <c r="P29" s="12"/>
      <c r="Q29" s="12"/>
      <c r="R29" s="12"/>
      <c r="S29" s="12"/>
      <c r="T29" s="12"/>
      <c r="U29" s="12"/>
    </row>
    <row r="30" spans="1:21" s="20" customFormat="1" ht="53.25" customHeight="1" x14ac:dyDescent="0.25">
      <c r="A30" s="32"/>
      <c r="B30" s="100" t="s">
        <v>57</v>
      </c>
      <c r="C30" s="99">
        <v>180000000</v>
      </c>
      <c r="D30" s="98">
        <f t="shared" si="2"/>
        <v>180000000</v>
      </c>
      <c r="E30" s="93"/>
      <c r="F30" s="98">
        <v>0</v>
      </c>
      <c r="G30" s="24"/>
      <c r="H30" s="12"/>
      <c r="I30" s="12"/>
      <c r="J30" s="12"/>
      <c r="K30" s="12"/>
      <c r="L30" s="12"/>
      <c r="M30" s="12"/>
      <c r="N30" s="12"/>
      <c r="O30" s="12"/>
      <c r="P30" s="12"/>
      <c r="Q30" s="12"/>
      <c r="R30" s="12"/>
      <c r="S30" s="12"/>
      <c r="T30" s="12"/>
      <c r="U30" s="12"/>
    </row>
    <row r="31" spans="1:21" s="12" customFormat="1" ht="55.5" customHeight="1" x14ac:dyDescent="0.25">
      <c r="A31" s="32"/>
      <c r="B31" s="100" t="s">
        <v>60</v>
      </c>
      <c r="C31" s="99">
        <v>0</v>
      </c>
      <c r="D31" s="98"/>
      <c r="E31" s="98">
        <v>98000000</v>
      </c>
      <c r="F31" s="98">
        <v>98000000</v>
      </c>
      <c r="G31" s="24"/>
    </row>
    <row r="32" spans="1:21" ht="51.75" customHeight="1" x14ac:dyDescent="0.25">
      <c r="A32" s="32"/>
      <c r="B32" s="100" t="s">
        <v>61</v>
      </c>
      <c r="C32" s="99">
        <v>0</v>
      </c>
      <c r="D32" s="98"/>
      <c r="E32" s="98">
        <v>96000000</v>
      </c>
      <c r="F32" s="98">
        <v>96000000</v>
      </c>
      <c r="G32" s="38"/>
    </row>
    <row r="33" spans="1:21" s="20" customFormat="1" ht="52.5" customHeight="1" x14ac:dyDescent="0.25">
      <c r="A33" s="32"/>
      <c r="B33" s="100" t="s">
        <v>58</v>
      </c>
      <c r="C33" s="99">
        <v>1045000000</v>
      </c>
      <c r="D33" s="98">
        <f t="shared" si="2"/>
        <v>1045000000</v>
      </c>
      <c r="E33" s="94"/>
      <c r="F33" s="98"/>
      <c r="G33" s="24"/>
      <c r="H33" s="12"/>
      <c r="I33" s="12"/>
      <c r="J33" s="12"/>
      <c r="K33" s="12"/>
      <c r="L33" s="12"/>
      <c r="M33" s="12"/>
      <c r="N33" s="12"/>
      <c r="O33" s="12"/>
      <c r="P33" s="12"/>
      <c r="Q33" s="12"/>
      <c r="R33" s="12"/>
      <c r="S33" s="12"/>
      <c r="T33" s="12"/>
      <c r="U33" s="12"/>
    </row>
    <row r="34" spans="1:21" s="12" customFormat="1" ht="46.5" customHeight="1" x14ac:dyDescent="0.25">
      <c r="A34" s="32"/>
      <c r="B34" s="100" t="s">
        <v>59</v>
      </c>
      <c r="C34" s="99">
        <v>950000000</v>
      </c>
      <c r="D34" s="98">
        <f t="shared" si="2"/>
        <v>950000000</v>
      </c>
      <c r="E34" s="93"/>
      <c r="F34" s="98"/>
      <c r="G34" s="24"/>
    </row>
    <row r="35" spans="1:21" ht="61.5" customHeight="1" x14ac:dyDescent="0.25">
      <c r="A35" s="32"/>
      <c r="B35" s="100" t="s">
        <v>62</v>
      </c>
      <c r="C35" s="99">
        <v>1437000000</v>
      </c>
      <c r="D35" s="98">
        <f t="shared" si="2"/>
        <v>1437000000</v>
      </c>
      <c r="E35" s="95"/>
      <c r="F35" s="98">
        <v>0</v>
      </c>
      <c r="G35" s="38"/>
    </row>
    <row r="36" spans="1:21" ht="67.5" customHeight="1" x14ac:dyDescent="0.25">
      <c r="A36" s="32"/>
      <c r="B36" s="82" t="s">
        <v>94</v>
      </c>
      <c r="C36" s="99"/>
      <c r="D36" s="98"/>
      <c r="E36" s="95">
        <v>3970000000</v>
      </c>
      <c r="F36" s="98">
        <f>E36</f>
        <v>3970000000</v>
      </c>
      <c r="G36" s="38"/>
    </row>
  </sheetData>
  <mergeCells count="5">
    <mergeCell ref="A1:F1"/>
    <mergeCell ref="A2:F2"/>
    <mergeCell ref="A3:F3"/>
    <mergeCell ref="C5:F5"/>
    <mergeCell ref="A4:F4"/>
  </mergeCells>
  <pageMargins left="0.24" right="0.24" top="0.31" bottom="0.4" header="0.2" footer="0.2"/>
  <pageSetup paperSize="9" orientation="portrait" verticalDpi="0" r:id="rId1"/>
  <headerFooter>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tabSelected="1" zoomScale="70" zoomScaleNormal="70" workbookViewId="0">
      <selection activeCell="R4" sqref="R4"/>
    </sheetView>
  </sheetViews>
  <sheetFormatPr defaultColWidth="9.140625" defaultRowHeight="15" x14ac:dyDescent="0.25"/>
  <cols>
    <col min="1" max="1" width="7.28515625" style="40" customWidth="1"/>
    <col min="2" max="2" width="34.140625" style="41" customWidth="1"/>
    <col min="3" max="3" width="14.5703125" style="38" customWidth="1"/>
    <col min="4" max="4" width="15.28515625" style="7" customWidth="1"/>
    <col min="5" max="5" width="14.7109375" style="38" customWidth="1"/>
    <col min="6" max="6" width="14.42578125" style="28" customWidth="1"/>
    <col min="7" max="7" width="15.28515625" style="28" hidden="1" customWidth="1"/>
    <col min="8" max="8" width="19" style="28" hidden="1" customWidth="1"/>
    <col min="9" max="9" width="23.5703125" style="38" hidden="1" customWidth="1"/>
    <col min="10" max="10" width="18.7109375" style="28" hidden="1" customWidth="1"/>
    <col min="11" max="13" width="0" style="28" hidden="1" customWidth="1"/>
    <col min="14" max="14" width="23.140625" style="28" customWidth="1"/>
    <col min="15" max="16384" width="9.140625" style="28"/>
  </cols>
  <sheetData>
    <row r="1" spans="1:23" s="8" customFormat="1" ht="18.75" customHeight="1" x14ac:dyDescent="0.2">
      <c r="A1" s="110" t="s">
        <v>53</v>
      </c>
      <c r="B1" s="110"/>
      <c r="C1" s="110"/>
      <c r="D1" s="110"/>
      <c r="E1" s="110"/>
      <c r="F1" s="110"/>
      <c r="I1" s="42"/>
    </row>
    <row r="2" spans="1:23" s="9" customFormat="1" ht="87" customHeight="1" x14ac:dyDescent="0.25">
      <c r="A2" s="109" t="s">
        <v>101</v>
      </c>
      <c r="B2" s="109"/>
      <c r="C2" s="109"/>
      <c r="D2" s="109"/>
      <c r="E2" s="109"/>
      <c r="F2" s="109"/>
      <c r="I2" s="43"/>
    </row>
    <row r="3" spans="1:23" s="8" customFormat="1" ht="23.45" customHeight="1" x14ac:dyDescent="0.2">
      <c r="A3" s="111" t="s">
        <v>32</v>
      </c>
      <c r="B3" s="111"/>
      <c r="C3" s="111"/>
      <c r="D3" s="111"/>
      <c r="E3" s="111"/>
      <c r="F3" s="111"/>
      <c r="I3" s="42"/>
    </row>
    <row r="4" spans="1:23" s="8" customFormat="1" ht="23.45" customHeight="1" x14ac:dyDescent="0.2">
      <c r="A4" s="111" t="s">
        <v>52</v>
      </c>
      <c r="B4" s="111"/>
      <c r="C4" s="111"/>
      <c r="D4" s="111"/>
      <c r="E4" s="111"/>
      <c r="F4" s="111"/>
      <c r="I4" s="42"/>
    </row>
    <row r="5" spans="1:23" s="12" customFormat="1" ht="26.25" customHeight="1" x14ac:dyDescent="0.2">
      <c r="A5" s="10" t="s">
        <v>12</v>
      </c>
      <c r="B5" s="11"/>
      <c r="C5" s="108"/>
      <c r="D5" s="108"/>
      <c r="E5" s="108"/>
      <c r="F5" s="108"/>
      <c r="I5" s="24"/>
    </row>
    <row r="6" spans="1:23" s="8" customFormat="1" ht="46.5" customHeight="1" x14ac:dyDescent="0.2">
      <c r="A6" s="44" t="s">
        <v>5</v>
      </c>
      <c r="B6" s="44" t="s">
        <v>0</v>
      </c>
      <c r="C6" s="45" t="s">
        <v>13</v>
      </c>
      <c r="D6" s="45" t="s">
        <v>1</v>
      </c>
      <c r="E6" s="46" t="s">
        <v>2</v>
      </c>
      <c r="F6" s="45" t="s">
        <v>3</v>
      </c>
      <c r="I6" s="42"/>
    </row>
    <row r="7" spans="1:23" s="20" customFormat="1" ht="22.5" customHeight="1" x14ac:dyDescent="0.2">
      <c r="A7" s="13" t="s">
        <v>8</v>
      </c>
      <c r="B7" s="47" t="s">
        <v>6</v>
      </c>
      <c r="C7" s="16"/>
      <c r="D7" s="1"/>
      <c r="E7" s="48"/>
      <c r="F7" s="17"/>
      <c r="I7" s="49"/>
    </row>
    <row r="8" spans="1:23" s="20" customFormat="1" ht="21" customHeight="1" x14ac:dyDescent="0.2">
      <c r="A8" s="13" t="s">
        <v>9</v>
      </c>
      <c r="B8" s="19" t="s">
        <v>7</v>
      </c>
      <c r="C8" s="16">
        <f>C9+C10</f>
        <v>62543000000</v>
      </c>
      <c r="D8" s="16">
        <f>D9+D10</f>
        <v>26067000000</v>
      </c>
      <c r="E8" s="16">
        <f>E9+E10</f>
        <v>26067000000</v>
      </c>
      <c r="F8" s="16">
        <f>F9+F10</f>
        <v>62543000000</v>
      </c>
      <c r="I8" s="49"/>
    </row>
    <row r="9" spans="1:23" s="20" customFormat="1" ht="36" customHeight="1" x14ac:dyDescent="0.2">
      <c r="A9" s="13" t="s">
        <v>10</v>
      </c>
      <c r="B9" s="19" t="s">
        <v>36</v>
      </c>
      <c r="C9" s="16">
        <v>0</v>
      </c>
      <c r="D9" s="16">
        <v>0</v>
      </c>
      <c r="E9" s="16">
        <v>0</v>
      </c>
      <c r="F9" s="16">
        <v>0</v>
      </c>
      <c r="G9" s="12"/>
      <c r="H9" s="12"/>
      <c r="I9" s="24"/>
      <c r="J9" s="12"/>
      <c r="K9" s="12"/>
      <c r="L9" s="12"/>
      <c r="M9" s="12"/>
      <c r="N9" s="12"/>
      <c r="O9" s="12"/>
      <c r="P9" s="12"/>
      <c r="Q9" s="12"/>
      <c r="R9" s="12"/>
      <c r="S9" s="12"/>
      <c r="T9" s="12"/>
      <c r="U9" s="12"/>
      <c r="V9" s="12"/>
      <c r="W9" s="12"/>
    </row>
    <row r="10" spans="1:23" ht="37.5" customHeight="1" x14ac:dyDescent="0.25">
      <c r="A10" s="50" t="s">
        <v>11</v>
      </c>
      <c r="B10" s="51" t="s">
        <v>35</v>
      </c>
      <c r="C10" s="52">
        <f>C12+C18+C31</f>
        <v>62543000000</v>
      </c>
      <c r="D10" s="52">
        <f>D12+D18+D31</f>
        <v>26067000000</v>
      </c>
      <c r="E10" s="52">
        <f>E12+E18+E31</f>
        <v>26067000000</v>
      </c>
      <c r="F10" s="52">
        <f>F12+F18+F31</f>
        <v>62543000000</v>
      </c>
      <c r="G10" s="53"/>
      <c r="H10" s="54"/>
    </row>
    <row r="11" spans="1:23" ht="37.5" customHeight="1" x14ac:dyDescent="0.25">
      <c r="A11" s="25">
        <v>1</v>
      </c>
      <c r="B11" s="19" t="s">
        <v>91</v>
      </c>
      <c r="C11" s="34"/>
      <c r="D11" s="33"/>
      <c r="E11" s="27"/>
      <c r="F11" s="33"/>
      <c r="G11" s="53"/>
      <c r="H11" s="54"/>
    </row>
    <row r="12" spans="1:23" ht="52.15" customHeight="1" x14ac:dyDescent="0.25">
      <c r="A12" s="25" t="s">
        <v>22</v>
      </c>
      <c r="B12" s="55" t="s">
        <v>92</v>
      </c>
      <c r="C12" s="56">
        <f>SUM(C13:C17)</f>
        <v>14995000000</v>
      </c>
      <c r="D12" s="56">
        <f t="shared" ref="D12:F12" si="0">SUM(D13:D17)</f>
        <v>13855000000</v>
      </c>
      <c r="E12" s="56">
        <f t="shared" si="0"/>
        <v>13855000000</v>
      </c>
      <c r="F12" s="56">
        <f t="shared" si="0"/>
        <v>14995000000</v>
      </c>
      <c r="G12" s="57" t="s">
        <v>84</v>
      </c>
      <c r="H12" s="58" t="s">
        <v>84</v>
      </c>
    </row>
    <row r="13" spans="1:23" s="8" customFormat="1" ht="50.25" customHeight="1" x14ac:dyDescent="0.2">
      <c r="A13" s="59"/>
      <c r="B13" s="81" t="s">
        <v>63</v>
      </c>
      <c r="C13" s="60">
        <v>11640000000</v>
      </c>
      <c r="D13" s="33">
        <v>10500000000</v>
      </c>
      <c r="E13" s="27"/>
      <c r="F13" s="60">
        <f>C13-D13</f>
        <v>1140000000</v>
      </c>
      <c r="G13" s="39" t="s">
        <v>85</v>
      </c>
      <c r="H13" s="36" t="s">
        <v>86</v>
      </c>
      <c r="I13" s="42">
        <v>13000000000</v>
      </c>
    </row>
    <row r="14" spans="1:23" ht="49.5" customHeight="1" x14ac:dyDescent="0.25">
      <c r="A14" s="61"/>
      <c r="B14" s="82" t="s">
        <v>64</v>
      </c>
      <c r="C14" s="34">
        <v>3330000000</v>
      </c>
      <c r="D14" s="34">
        <v>3330000000</v>
      </c>
      <c r="E14" s="27"/>
      <c r="F14" s="60">
        <f>C14-D14</f>
        <v>0</v>
      </c>
      <c r="G14" s="39" t="s">
        <v>85</v>
      </c>
      <c r="H14" s="36" t="s">
        <v>86</v>
      </c>
      <c r="I14" s="38" t="e">
        <f>I13-#REF!</f>
        <v>#REF!</v>
      </c>
    </row>
    <row r="15" spans="1:23" ht="127.5" customHeight="1" x14ac:dyDescent="0.25">
      <c r="A15" s="61"/>
      <c r="B15" s="81" t="s">
        <v>95</v>
      </c>
      <c r="C15" s="60">
        <v>25000000</v>
      </c>
      <c r="D15" s="60">
        <v>25000000</v>
      </c>
      <c r="E15" s="27"/>
      <c r="F15" s="60">
        <v>0</v>
      </c>
      <c r="G15" s="39" t="s">
        <v>85</v>
      </c>
      <c r="H15" s="36" t="s">
        <v>86</v>
      </c>
    </row>
    <row r="16" spans="1:23" ht="72" customHeight="1" x14ac:dyDescent="0.25">
      <c r="A16" s="61"/>
      <c r="B16" s="82" t="s">
        <v>94</v>
      </c>
      <c r="C16" s="34"/>
      <c r="D16" s="33"/>
      <c r="E16" s="27">
        <v>9030000000</v>
      </c>
      <c r="F16" s="27">
        <v>9030000000</v>
      </c>
      <c r="G16" s="39" t="s">
        <v>85</v>
      </c>
      <c r="H16" s="62" t="s">
        <v>86</v>
      </c>
      <c r="I16" s="38">
        <f>D12-E12</f>
        <v>0</v>
      </c>
    </row>
    <row r="17" spans="1:14" ht="42.75" customHeight="1" x14ac:dyDescent="0.25">
      <c r="A17" s="61"/>
      <c r="B17" s="83" t="s">
        <v>97</v>
      </c>
      <c r="C17" s="34"/>
      <c r="D17" s="33"/>
      <c r="E17" s="27">
        <v>4825000000</v>
      </c>
      <c r="F17" s="60">
        <f>E17</f>
        <v>4825000000</v>
      </c>
      <c r="G17" s="63" t="s">
        <v>81</v>
      </c>
      <c r="H17" s="64" t="s">
        <v>98</v>
      </c>
      <c r="N17" s="38"/>
    </row>
    <row r="18" spans="1:14" s="69" customFormat="1" ht="43.5" customHeight="1" x14ac:dyDescent="0.2">
      <c r="A18" s="59" t="s">
        <v>23</v>
      </c>
      <c r="B18" s="65" t="s">
        <v>93</v>
      </c>
      <c r="C18" s="56">
        <f>SUM(C19:C30)</f>
        <v>21448000000</v>
      </c>
      <c r="D18" s="56">
        <f>SUM(D19:D30)</f>
        <v>8612000000</v>
      </c>
      <c r="E18" s="56">
        <f>SUM(E19:E30)</f>
        <v>8612000000</v>
      </c>
      <c r="F18" s="56">
        <f>SUM(F19:F30)</f>
        <v>21448000000</v>
      </c>
      <c r="G18" s="66" t="s">
        <v>87</v>
      </c>
      <c r="H18" s="67" t="s">
        <v>87</v>
      </c>
      <c r="I18" s="68">
        <f>C18-D18</f>
        <v>12836000000</v>
      </c>
    </row>
    <row r="19" spans="1:14" ht="50.25" customHeight="1" x14ac:dyDescent="0.25">
      <c r="A19" s="61"/>
      <c r="B19" s="84" t="s">
        <v>65</v>
      </c>
      <c r="C19" s="60">
        <v>180000000</v>
      </c>
      <c r="D19" s="60">
        <f>C19-F19</f>
        <v>180000000</v>
      </c>
      <c r="E19" s="71"/>
      <c r="F19" s="60">
        <v>0</v>
      </c>
      <c r="G19" s="35" t="s">
        <v>81</v>
      </c>
      <c r="H19" s="64" t="s">
        <v>82</v>
      </c>
    </row>
    <row r="20" spans="1:14" ht="67.5" customHeight="1" x14ac:dyDescent="0.25">
      <c r="A20" s="61"/>
      <c r="B20" s="84" t="s">
        <v>66</v>
      </c>
      <c r="C20" s="60">
        <v>36000000</v>
      </c>
      <c r="D20" s="60">
        <f t="shared" ref="D20:D29" si="1">C20-F20</f>
        <v>36000000</v>
      </c>
      <c r="E20" s="71"/>
      <c r="F20" s="60">
        <v>0</v>
      </c>
      <c r="G20" s="35" t="s">
        <v>81</v>
      </c>
      <c r="H20" s="64" t="s">
        <v>82</v>
      </c>
    </row>
    <row r="21" spans="1:14" ht="42" customHeight="1" x14ac:dyDescent="0.25">
      <c r="A21" s="61"/>
      <c r="B21" s="85" t="s">
        <v>67</v>
      </c>
      <c r="C21" s="60">
        <v>1125000000</v>
      </c>
      <c r="D21" s="60">
        <f t="shared" si="1"/>
        <v>1125000000</v>
      </c>
      <c r="E21" s="71"/>
      <c r="F21" s="60">
        <v>0</v>
      </c>
      <c r="G21" s="35" t="s">
        <v>81</v>
      </c>
      <c r="H21" s="64" t="s">
        <v>82</v>
      </c>
    </row>
    <row r="22" spans="1:14" ht="30" x14ac:dyDescent="0.25">
      <c r="A22" s="61"/>
      <c r="B22" s="85" t="s">
        <v>68</v>
      </c>
      <c r="C22" s="60">
        <v>180000000</v>
      </c>
      <c r="D22" s="60">
        <f t="shared" si="1"/>
        <v>80000000</v>
      </c>
      <c r="E22" s="71"/>
      <c r="F22" s="60">
        <v>100000000</v>
      </c>
      <c r="G22" s="35" t="s">
        <v>81</v>
      </c>
      <c r="H22" s="64" t="s">
        <v>82</v>
      </c>
    </row>
    <row r="23" spans="1:14" ht="45.75" customHeight="1" x14ac:dyDescent="0.25">
      <c r="A23" s="61"/>
      <c r="B23" s="86" t="s">
        <v>69</v>
      </c>
      <c r="C23" s="60">
        <v>2387000000</v>
      </c>
      <c r="D23" s="60">
        <f t="shared" si="1"/>
        <v>1887000000</v>
      </c>
      <c r="E23" s="71"/>
      <c r="F23" s="70">
        <v>500000000</v>
      </c>
      <c r="G23" s="35" t="s">
        <v>81</v>
      </c>
      <c r="H23" s="64" t="s">
        <v>82</v>
      </c>
    </row>
    <row r="24" spans="1:14" ht="46.5" customHeight="1" x14ac:dyDescent="0.25">
      <c r="A24" s="61"/>
      <c r="B24" s="86" t="s">
        <v>70</v>
      </c>
      <c r="C24" s="60">
        <v>360000000</v>
      </c>
      <c r="D24" s="60">
        <f t="shared" si="1"/>
        <v>339000000</v>
      </c>
      <c r="E24" s="71"/>
      <c r="F24" s="70">
        <v>21000000</v>
      </c>
      <c r="G24" s="35" t="s">
        <v>81</v>
      </c>
      <c r="H24" s="64" t="s">
        <v>82</v>
      </c>
    </row>
    <row r="25" spans="1:14" ht="55.5" customHeight="1" x14ac:dyDescent="0.25">
      <c r="A25" s="61"/>
      <c r="B25" s="87" t="s">
        <v>71</v>
      </c>
      <c r="C25" s="72">
        <v>90000000</v>
      </c>
      <c r="D25" s="60">
        <f t="shared" si="1"/>
        <v>90000000</v>
      </c>
      <c r="E25" s="71"/>
      <c r="F25" s="73"/>
      <c r="G25" s="35" t="s">
        <v>81</v>
      </c>
      <c r="H25" s="64" t="s">
        <v>82</v>
      </c>
    </row>
    <row r="26" spans="1:14" ht="65.25" customHeight="1" x14ac:dyDescent="0.25">
      <c r="A26" s="61"/>
      <c r="B26" s="88" t="s">
        <v>72</v>
      </c>
      <c r="C26" s="74">
        <v>90000000</v>
      </c>
      <c r="D26" s="60">
        <f t="shared" si="1"/>
        <v>75000000</v>
      </c>
      <c r="E26" s="71"/>
      <c r="F26" s="33">
        <v>15000000</v>
      </c>
      <c r="G26" s="35" t="s">
        <v>81</v>
      </c>
      <c r="H26" s="64" t="s">
        <v>82</v>
      </c>
    </row>
    <row r="27" spans="1:14" ht="48.75" customHeight="1" x14ac:dyDescent="0.25">
      <c r="A27" s="32"/>
      <c r="B27" s="89" t="s">
        <v>73</v>
      </c>
      <c r="C27" s="74">
        <v>4500000000</v>
      </c>
      <c r="D27" s="74">
        <f t="shared" si="1"/>
        <v>300000000</v>
      </c>
      <c r="E27" s="74"/>
      <c r="F27" s="74">
        <v>4200000000</v>
      </c>
      <c r="G27" s="35" t="s">
        <v>81</v>
      </c>
      <c r="H27" s="64" t="s">
        <v>82</v>
      </c>
    </row>
    <row r="28" spans="1:14" ht="42.75" customHeight="1" x14ac:dyDescent="0.25">
      <c r="A28" s="32"/>
      <c r="B28" s="89" t="s">
        <v>74</v>
      </c>
      <c r="C28" s="74">
        <v>1800000000</v>
      </c>
      <c r="D28" s="74">
        <f t="shared" si="1"/>
        <v>1800000000</v>
      </c>
      <c r="E28" s="74"/>
      <c r="F28" s="74"/>
      <c r="G28" s="35" t="s">
        <v>81</v>
      </c>
      <c r="H28" s="64" t="s">
        <v>82</v>
      </c>
    </row>
    <row r="29" spans="1:14" ht="60" x14ac:dyDescent="0.25">
      <c r="A29" s="32"/>
      <c r="B29" s="89" t="s">
        <v>75</v>
      </c>
      <c r="C29" s="74">
        <v>2700000000</v>
      </c>
      <c r="D29" s="74">
        <f t="shared" si="1"/>
        <v>2700000000</v>
      </c>
      <c r="E29" s="74"/>
      <c r="F29" s="74"/>
      <c r="G29" s="35" t="s">
        <v>81</v>
      </c>
      <c r="H29" s="64" t="s">
        <v>82</v>
      </c>
    </row>
    <row r="30" spans="1:14" ht="43.5" customHeight="1" x14ac:dyDescent="0.25">
      <c r="A30" s="32"/>
      <c r="B30" s="83" t="s">
        <v>97</v>
      </c>
      <c r="C30" s="74">
        <v>8000000000</v>
      </c>
      <c r="D30" s="74"/>
      <c r="E30" s="74">
        <v>8612000000</v>
      </c>
      <c r="F30" s="74">
        <f>E30+C30</f>
        <v>16612000000</v>
      </c>
      <c r="G30" s="35" t="s">
        <v>81</v>
      </c>
      <c r="H30" s="64" t="s">
        <v>98</v>
      </c>
      <c r="I30" s="38">
        <f>E17+E30</f>
        <v>13437000000</v>
      </c>
    </row>
    <row r="31" spans="1:14" ht="59.25" customHeight="1" x14ac:dyDescent="0.25">
      <c r="A31" s="59" t="s">
        <v>96</v>
      </c>
      <c r="B31" s="75" t="s">
        <v>25</v>
      </c>
      <c r="C31" s="76">
        <f>SUM(C32:C36)</f>
        <v>26100000000</v>
      </c>
      <c r="D31" s="76">
        <f>SUM(D32:D36)</f>
        <v>3600000000</v>
      </c>
      <c r="E31" s="76">
        <f>SUM(E32:E36)</f>
        <v>3600000000</v>
      </c>
      <c r="F31" s="76">
        <f>SUM(F32:F36)</f>
        <v>26100000000</v>
      </c>
      <c r="G31" s="35"/>
      <c r="H31" s="77"/>
      <c r="I31" s="78" t="s">
        <v>97</v>
      </c>
      <c r="J31" s="38">
        <v>15800000000</v>
      </c>
    </row>
    <row r="32" spans="1:14" ht="56.25" customHeight="1" x14ac:dyDescent="0.25">
      <c r="A32" s="32"/>
      <c r="B32" s="83" t="s">
        <v>97</v>
      </c>
      <c r="C32" s="74">
        <v>18000000000</v>
      </c>
      <c r="D32" s="74"/>
      <c r="E32" s="74">
        <v>3110000000</v>
      </c>
      <c r="F32" s="74">
        <f>C32+E32</f>
        <v>21110000000</v>
      </c>
      <c r="G32" s="35" t="s">
        <v>81</v>
      </c>
      <c r="H32" s="64" t="s">
        <v>98</v>
      </c>
      <c r="I32" s="38">
        <f>J31-I30</f>
        <v>2363000000</v>
      </c>
      <c r="J32" s="38">
        <f>I30+E32</f>
        <v>16547000000</v>
      </c>
    </row>
    <row r="33" spans="1:10" ht="45" x14ac:dyDescent="0.25">
      <c r="A33" s="32"/>
      <c r="B33" s="89" t="s">
        <v>76</v>
      </c>
      <c r="C33" s="74">
        <v>3780000000</v>
      </c>
      <c r="D33" s="74"/>
      <c r="E33" s="74">
        <v>250000000</v>
      </c>
      <c r="F33" s="74">
        <f t="shared" ref="F33:F35" si="2">C33+E33</f>
        <v>4030000000</v>
      </c>
      <c r="G33" s="79" t="s">
        <v>88</v>
      </c>
      <c r="H33" s="37" t="s">
        <v>83</v>
      </c>
      <c r="I33" s="38">
        <f>D31-E33-E34-E35</f>
        <v>3110000000</v>
      </c>
      <c r="J33" s="38">
        <f>J32-J31</f>
        <v>747000000</v>
      </c>
    </row>
    <row r="34" spans="1:10" ht="63.75" customHeight="1" x14ac:dyDescent="0.25">
      <c r="A34" s="32"/>
      <c r="B34" s="89" t="s">
        <v>77</v>
      </c>
      <c r="C34" s="74">
        <v>720000000</v>
      </c>
      <c r="D34" s="74"/>
      <c r="E34" s="74">
        <v>90000000</v>
      </c>
      <c r="F34" s="74">
        <f t="shared" si="2"/>
        <v>810000000</v>
      </c>
      <c r="G34" s="79" t="s">
        <v>88</v>
      </c>
      <c r="H34" s="37" t="s">
        <v>83</v>
      </c>
    </row>
    <row r="35" spans="1:10" ht="37.5" customHeight="1" x14ac:dyDescent="0.25">
      <c r="A35" s="32"/>
      <c r="B35" s="89" t="s">
        <v>79</v>
      </c>
      <c r="C35" s="74"/>
      <c r="D35" s="74"/>
      <c r="E35" s="74">
        <v>150000000</v>
      </c>
      <c r="F35" s="74">
        <f t="shared" si="2"/>
        <v>150000000</v>
      </c>
      <c r="G35" s="79" t="s">
        <v>88</v>
      </c>
      <c r="H35" s="37" t="s">
        <v>83</v>
      </c>
      <c r="I35" s="38">
        <f>F32+F30+F17</f>
        <v>42547000000</v>
      </c>
    </row>
    <row r="36" spans="1:10" ht="51.75" customHeight="1" x14ac:dyDescent="0.25">
      <c r="A36" s="61"/>
      <c r="B36" s="81" t="s">
        <v>78</v>
      </c>
      <c r="C36" s="74">
        <v>3600000000</v>
      </c>
      <c r="D36" s="74">
        <f>C36-F36</f>
        <v>3600000000</v>
      </c>
      <c r="E36" s="74"/>
      <c r="F36" s="74">
        <v>0</v>
      </c>
      <c r="G36" s="79" t="s">
        <v>89</v>
      </c>
      <c r="H36" s="80" t="s">
        <v>90</v>
      </c>
    </row>
  </sheetData>
  <mergeCells count="5">
    <mergeCell ref="A1:F1"/>
    <mergeCell ref="A2:F2"/>
    <mergeCell ref="A3:F3"/>
    <mergeCell ref="A4:F4"/>
    <mergeCell ref="C5:F5"/>
  </mergeCells>
  <pageMargins left="0.25" right="0.25" top="0.32" bottom="0.42" header="0.2" footer="0.2"/>
  <pageSetup paperSize="9" orientation="portrait"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PL01</vt:lpstr>
      <vt:lpstr>PL2</vt:lpstr>
      <vt:lpstr>PL3</vt:lpstr>
      <vt:lpstr>'PL01'!Print_Area</vt:lpstr>
      <vt:lpstr>'PL01'!Print_Titles</vt:lpstr>
      <vt:lpstr>'PL2'!Print_Titles</vt:lpstr>
      <vt:lpstr>'PL3'!Print_Titles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NguyenThiNgocHa</dc:creator>
  <cp:lastModifiedBy>TRANG_TV</cp:lastModifiedBy>
  <cp:lastPrinted>2025-10-21T08:23:57Z</cp:lastPrinted>
  <dcterms:created xsi:type="dcterms:W3CDTF">2019-12-02T02:45:05Z</dcterms:created>
  <dcterms:modified xsi:type="dcterms:W3CDTF">2025-10-21T08:55:36Z</dcterms:modified>
</cp:coreProperties>
</file>